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/>
  <bookViews>
    <workbookView xWindow="-120" yWindow="-120" windowWidth="24240" windowHeight="13740"/>
  </bookViews>
  <sheets>
    <sheet name="Мои данные" sheetId="1" r:id="rId1"/>
  </sheets>
  <definedNames>
    <definedName name="Print_Titles" localSheetId="0">'Мои данные'!$26:$26</definedName>
    <definedName name="_xlnm.Print_Titles" localSheetId="0">'Мои данные'!$26:$26</definedName>
  </definedNames>
  <calcPr calcId="125725"/>
</workbook>
</file>

<file path=xl/calcChain.xml><?xml version="1.0" encoding="utf-8"?>
<calcChain xmlns="http://schemas.openxmlformats.org/spreadsheetml/2006/main">
  <c r="L18" i="1"/>
  <c r="J18"/>
  <c r="L17"/>
  <c r="J17"/>
</calcChain>
</file>

<file path=xl/comments1.xml><?xml version="1.0" encoding="utf-8"?>
<comments xmlns="http://schemas.openxmlformats.org/spreadsheetml/2006/main">
  <authors>
    <author>Соседко А.Н.</author>
    <author>Пользователь</author>
    <author>G_Alex</author>
    <author>Lexy</author>
    <author>Andrey</author>
    <author>Alex</author>
    <author>Алексей</author>
    <author>Alex Sosedko</author>
    <author>Сергей</author>
    <author>Волченков Сергей</author>
    <author>&lt;&gt;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J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J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A7" authorId="2">
      <text>
        <r>
          <rPr>
            <sz val="10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A10" authorId="3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12" authorId="2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B16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J1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L1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по расчету&gt;/1000</t>
        </r>
      </text>
    </comment>
    <comment ref="J1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ФОТ&gt;/1000</t>
        </r>
      </text>
    </comment>
    <comment ref="L1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ФОТ&gt;/1000</t>
        </r>
      </text>
    </comment>
    <comment ref="J1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ТЗ&gt;</t>
        </r>
      </text>
    </comment>
    <comment ref="L1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ТЗ&gt;</t>
        </r>
      </text>
    </comment>
    <comment ref="J2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ТЗМ&gt;</t>
        </r>
      </text>
    </comment>
    <comment ref="L2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ТЗМ&gt;</t>
        </r>
      </text>
    </comment>
    <comment ref="F21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A26" authorId="2">
      <text>
        <r>
          <rPr>
            <sz val="10"/>
            <color indexed="81"/>
            <rFont val="Tahoma"/>
            <family val="2"/>
            <charset val="204"/>
          </rPr>
          <t xml:space="preserve"> РесСмета::&lt;Номер позиции по смете&gt;
</t>
        </r>
      </text>
    </comment>
    <comment ref="B26" authorId="2">
      <text>
        <r>
          <rPr>
            <sz val="10"/>
            <color indexed="81"/>
            <rFont val="Tahoma"/>
            <family val="2"/>
          </rPr>
          <t xml:space="preserve"> РесСмета:: &lt;Обоснование (код) позиции&gt;
---------------------------------
&lt;Наименование (текстовая часть) расценки&gt;
(&lt;Ед. измерения по расценке&gt;)&lt;Пустой идентификатор&gt;
---------------------------------
&lt;Обоснование коэффициентов&gt;&lt;Строка задания НР для БИМ&gt;&lt;Строка задания СП для БИМ&gt;</t>
        </r>
      </text>
    </comment>
    <comment ref="C26" authorId="2">
      <text>
        <r>
          <rPr>
            <sz val="10"/>
            <color indexed="81"/>
            <rFont val="Tahoma"/>
            <family val="2"/>
          </rPr>
          <t xml:space="preserve"> РесСмета::&lt;Количество всего (физ. объем) по позиции&gt;
----------
(&lt;Формула расчета физ. объема&gt;)</t>
        </r>
      </text>
    </comment>
    <comment ref="D2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РесСмета::&lt;ПЗ по позиции на единицу в базисных ценах с учетом всех к-тов (игнор.тек.ур.ц.)&gt;
&lt;Нормы НР по позиции для баз.цен&gt;
&lt;Нормы СП по позиции для баз.цен&gt;</t>
        </r>
      </text>
    </comment>
    <comment ref="E26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в базисных ценах с учетом всех к-тов (игнор.тек.ур.ц.)&gt;
----------
&lt;МАТ по позиции на единицу в базисных ценах с учетом всех к-тов (игнор.тек.ур.ц.)&gt;
(&lt;Формула базисной цены единицы МАТ&gt;)</t>
        </r>
      </text>
    </comment>
    <comment ref="F26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в базисных ценах с учетом всех к-тов (игнор.тек.ур.ц.)&gt;
----------
&lt;ЗПМ по позиции на единицу в базисных ценах с учетом всех к-тов (игнор.тек.ур.ц.)&gt;</t>
        </r>
      </text>
    </comment>
    <comment ref="G26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в базисных ценах с учетом к-тов к итогам (игнор.тек.ур.ц.)&gt;
&lt;Сумма НР по позиции при расчете в базисных ценах&gt;
&lt;Сумма СП по позиции при расчете в базисных ценах&gt;</t>
        </r>
      </text>
    </comment>
    <comment ref="H26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в базисных ценах с учетом к-тов к итогам (игнор.тек.ур.ц.)&gt;
----------
&lt;Общая стоимость МАТ по позиции в базисных ценах с учетом к-тов к итогам (игнор.тек.ур.ц.)&gt;</t>
        </r>
      </text>
    </comment>
    <comment ref="I26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в базисных ценах с учетом к-тов к итогам (игнор.тек.ур.ц.)&gt;
----------
&lt;Общая стоимость ЗПМ по позиции в базисных ценах с учетом к-тов к итогам (игнор.тек.ур.ц.)&gt;</t>
        </r>
      </text>
    </comment>
    <comment ref="J26" authorId="5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ОЗП или ОЗП по позиции на единицу, если позиция в ТЦ&gt;
----------
&lt;Индекс к МАТ или МАТ по позиции на единицу, если позиция в ТЦ&gt;
(&lt;Формула текущей цены единицы МАТ&gt;)</t>
        </r>
      </text>
    </comment>
    <comment ref="K26" authorId="5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ЭММ или ЭММ по позиции на единицу, если позиция в ТЦ&gt;
----------
&lt;Индекс к ЗПМ или ЗПМ по позиции на единицу, если позиция в ТЦ&gt;
&lt;Нормы НР по позиции при БИМ&gt;
&lt;Нормы СП по позиции при БИМ&gt;</t>
        </r>
      </text>
    </comment>
    <comment ref="L26" authorId="8">
      <text>
        <r>
          <rPr>
            <sz val="8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
&lt;Сумма НР по позиции для БИМ&gt;
&lt;Сумма СП по позиции для БИМ&gt;</t>
        </r>
      </text>
    </comment>
    <comment ref="M26" authorId="2">
      <text>
        <r>
          <rPr>
            <sz val="10"/>
            <color indexed="81"/>
            <rFont val="Tahoma"/>
            <family val="2"/>
          </rPr>
          <t xml:space="preserve"> РесСмета::&lt;Общая стоимость ОЗП по позиции для БИМ до начисления НР и СП&gt;
----------
&lt;Общая стоимость МАТ по позиции для БИМ до начисления НР и СП&gt;
</t>
        </r>
      </text>
    </comment>
    <comment ref="N26" authorId="9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
----------
&lt;Общая стоимость ЗПМ по позиции для БИМ до начисления НР и СП&gt;
</t>
        </r>
      </text>
    </comment>
    <comment ref="O26" authorId="8">
      <text>
        <r>
          <rPr>
            <sz val="8"/>
            <color indexed="81"/>
            <rFont val="Tahoma"/>
            <family val="2"/>
            <charset val="204"/>
          </rPr>
          <t xml:space="preserve"> РесСмета::&lt;ТЗ по позиции всего&gt;
----------
&lt;ТЗМ по позиции всего&gt;</t>
        </r>
      </text>
    </comment>
    <comment ref="A15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159" authorId="1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
</t>
        </r>
      </text>
    </comment>
    <comment ref="H159" authorId="1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Итоги::&lt;З/п основных рабочих в базисных ценах (итоги)&gt;
&lt;Материалы в базисных ценах (итоги)&gt;
</t>
        </r>
      </text>
    </comment>
    <comment ref="I159" authorId="1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Итоги::&lt;Эксплуатация машин в базисных ценах (итоги)&gt;
&lt;З/п машинистов в базисных ценах (итоги)&gt;</t>
        </r>
      </text>
    </comment>
    <comment ref="L159" authorId="8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(итоги)&gt;</t>
        </r>
      </text>
    </comment>
    <comment ref="M159" authorId="8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&lt;Материалы (итоги)&gt;</t>
        </r>
      </text>
    </comment>
    <comment ref="N159" authorId="8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&lt;З/п машинистов (итоги)&gt;</t>
        </r>
      </text>
    </comment>
    <comment ref="O159" authorId="8">
      <text>
        <r>
          <rPr>
            <sz val="8"/>
            <color indexed="81"/>
            <rFont val="Tahoma"/>
            <family val="2"/>
            <charset val="204"/>
          </rPr>
          <t xml:space="preserve"> Итоги::&lt;Трудозатраты основных рабочих (итоги)&gt;
&lt;Трудозатраты машинистов (итоги)&gt;</t>
        </r>
      </text>
    </comment>
    <comment ref="A161" authorId="8">
      <text>
        <r>
          <rPr>
            <sz val="8"/>
            <color indexed="81"/>
            <rFont val="Tahoma"/>
            <family val="2"/>
            <charset val="204"/>
          </rPr>
          <t xml:space="preserve"> Хвост::&lt;Составил&gt;</t>
        </r>
      </text>
    </comment>
    <comment ref="A163" authorId="8">
      <text>
        <r>
          <rPr>
            <sz val="8"/>
            <color indexed="81"/>
            <rFont val="Tahoma"/>
            <family val="2"/>
            <charset val="204"/>
          </rPr>
          <t xml:space="preserve"> Хвост::&lt;Проверил&gt;</t>
        </r>
      </text>
    </comment>
  </commentList>
</comments>
</file>

<file path=xl/sharedStrings.xml><?xml version="1.0" encoding="utf-8"?>
<sst xmlns="http://schemas.openxmlformats.org/spreadsheetml/2006/main" count="557" uniqueCount="416">
  <si>
    <t>(наименование работ и затрат, наименование объекта)</t>
  </si>
  <si>
    <t>(наименование стройки)</t>
  </si>
  <si>
    <t>Сметная стоимость</t>
  </si>
  <si>
    <t>№ п.п.</t>
  </si>
  <si>
    <t>(локальный сметный расчет)</t>
  </si>
  <si>
    <t xml:space="preserve">ЛОКАЛЬНАЯ  СМЕТА №  </t>
  </si>
  <si>
    <t>Средства на оплату труда</t>
  </si>
  <si>
    <t>тыс.руб.</t>
  </si>
  <si>
    <t>чел.час</t>
  </si>
  <si>
    <t xml:space="preserve">Всего </t>
  </si>
  <si>
    <t xml:space="preserve">Составил: </t>
  </si>
  <si>
    <t xml:space="preserve">Проверил: </t>
  </si>
  <si>
    <t>Форма 4т</t>
  </si>
  <si>
    <t>Осн. з/п</t>
  </si>
  <si>
    <t>Эксп.</t>
  </si>
  <si>
    <t>Материал</t>
  </si>
  <si>
    <t>В т.ч. з/п</t>
  </si>
  <si>
    <t>Сметная трудоемкость</t>
  </si>
  <si>
    <t>Трудозатраты механизаторов</t>
  </si>
  <si>
    <t>Код норматива,
Наименование,
Единица измерения</t>
  </si>
  <si>
    <t>Объем</t>
  </si>
  <si>
    <t>Индекс / Цена</t>
  </si>
  <si>
    <t>Базисная стоимость за единицу</t>
  </si>
  <si>
    <t>Осн. З/п</t>
  </si>
  <si>
    <t xml:space="preserve">Эксп.
</t>
  </si>
  <si>
    <t>Базисная стоимость всего</t>
  </si>
  <si>
    <t>Текущая стоимость всего</t>
  </si>
  <si>
    <t>Затр. Труда</t>
  </si>
  <si>
    <t xml:space="preserve">Рабочих 
ч.-час
</t>
  </si>
  <si>
    <t>Механизаторов</t>
  </si>
  <si>
    <t>Базисные цены</t>
  </si>
  <si>
    <t>Текущие цены</t>
  </si>
  <si>
    <t xml:space="preserve">УТВЕРЖДАЮ </t>
  </si>
  <si>
    <t>"___" __________ 2019 г.</t>
  </si>
  <si>
    <t>СОГЛАСОВАНО</t>
  </si>
  <si>
    <t xml:space="preserve">  </t>
  </si>
  <si>
    <t>_________________ //</t>
  </si>
  <si>
    <t xml:space="preserve">Раздел 1. </t>
  </si>
  <si>
    <t xml:space="preserve"> ФЕР46-04-008-01
---------------------------------
Разборка покрытий кровель: из рулонных материалов( вскрытие пузырей)
(100 м2) </t>
  </si>
  <si>
    <t>2,0631
----------
((687,7*30% от 1) / 100)</t>
  </si>
  <si>
    <t>18,25
----------
1</t>
  </si>
  <si>
    <t>3,77
----------
18,25</t>
  </si>
  <si>
    <t/>
  </si>
  <si>
    <t>Накладные расходы от ФОТ(4223 руб.)</t>
  </si>
  <si>
    <t>110%*0.9</t>
  </si>
  <si>
    <t>69%=110%*0.9 * 0,7</t>
  </si>
  <si>
    <t>Сметная прибыль от ФОТ(4223 руб.)</t>
  </si>
  <si>
    <t>70%*0.85</t>
  </si>
  <si>
    <t>54%=70%*0.85 * 0,9</t>
  </si>
  <si>
    <t>Всего с НР и СП</t>
  </si>
  <si>
    <t xml:space="preserve"> ФЕР04-02-007-01
---------------------------------
Резка обсадных труб наружным диаметром: до 168 мм(применительно демонтаж дополнительных стоек к ограждению)
(рез) 
---------------------------------
(МДС35-IV п.4.7. 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</t>
  </si>
  <si>
    <t>1,77
----------
1,11</t>
  </si>
  <si>
    <t>1,86
----------
0,29</t>
  </si>
  <si>
    <t>389,4
----------
244,2</t>
  </si>
  <si>
    <t>409,2
----------
63,8</t>
  </si>
  <si>
    <t>18,4
----------
4,63</t>
  </si>
  <si>
    <t>5,46
----------
18,4</t>
  </si>
  <si>
    <t>7169,8
----------
1130,8</t>
  </si>
  <si>
    <t>2237,4
----------
1163,8</t>
  </si>
  <si>
    <t>43,01
----------
5,5</t>
  </si>
  <si>
    <t>Накладные расходы от ФОТ(8333,6 руб.)</t>
  </si>
  <si>
    <t>112%*0.9</t>
  </si>
  <si>
    <t>71%=112%*0.9 * 0,7</t>
  </si>
  <si>
    <t>Сметная прибыль от ФОТ(8333,6 руб.)</t>
  </si>
  <si>
    <t>51%*0.85</t>
  </si>
  <si>
    <t>39%=51%*0.85 * 0,9</t>
  </si>
  <si>
    <t xml:space="preserve"> ФЕРр58-3-1
---------------------------------
Разборка мелких покрытий и обделок из листовой стали: поясков, сандриков, желобов, отливов, свесов и т.п.
(100 м) </t>
  </si>
  <si>
    <t>0,395
----------
((35+4,5) / 100)</t>
  </si>
  <si>
    <t>3,85
----------
18,25</t>
  </si>
  <si>
    <t>Накладные расходы от ФОТ(511,68 руб.)</t>
  </si>
  <si>
    <t>58%=83%*0,7</t>
  </si>
  <si>
    <t>Сметная прибыль от ФОТ(511,68 руб.)</t>
  </si>
  <si>
    <t>59%=65%*0,9</t>
  </si>
  <si>
    <t xml:space="preserve"> ФЕРр58-16-3
---------------------------------
Ремонт цементной стяжки площадью заделки: до 1,0 м2
(100 мест) </t>
  </si>
  <si>
    <t>0,3
----------
(30 / 100)</t>
  </si>
  <si>
    <t>4,25
----------
18,25</t>
  </si>
  <si>
    <t>Накладные расходы от ФОТ(6301,23 руб.)</t>
  </si>
  <si>
    <t>Сметная прибыль от ФОТ(6301,23 руб.)</t>
  </si>
  <si>
    <t xml:space="preserve"> ФССЦ-04.3.01.09-0015
---------------------------------
Раствор готовый кладочный цементный марки: 150
(м3) </t>
  </si>
  <si>
    <t xml:space="preserve">
----------
548,3</t>
  </si>
  <si>
    <t xml:space="preserve">
----------
352,01</t>
  </si>
  <si>
    <t xml:space="preserve">
----------
3979,1</t>
  </si>
  <si>
    <t xml:space="preserve">
----------
2554,58</t>
  </si>
  <si>
    <t xml:space="preserve"> ФЕР13-06-004-01
---------------------------------
Обеспыливание поверхности (выполнение работ пылесосами промышленными)
(м2) 
---------------------------------
(МДС35-IV п.4.7. 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</t>
  </si>
  <si>
    <t>1
----------
18,25</t>
  </si>
  <si>
    <t>Накладные расходы от ФОТ(12268,57 руб.)</t>
  </si>
  <si>
    <t>90%*0.9</t>
  </si>
  <si>
    <t>57%=90%*0.9 * 0,7</t>
  </si>
  <si>
    <t>Сметная прибыль от ФОТ(12268,57 руб.)</t>
  </si>
  <si>
    <t>7,6544
----------
((687,7+77,74) / 100)</t>
  </si>
  <si>
    <t>37,77
----------
25,43</t>
  </si>
  <si>
    <t>5,41
----------
1,33</t>
  </si>
  <si>
    <t>289,11
----------
194,65</t>
  </si>
  <si>
    <t>41,41
----------
10,18</t>
  </si>
  <si>
    <t>18,25
----------
6,46</t>
  </si>
  <si>
    <t>6,43
----------
18,25</t>
  </si>
  <si>
    <t>5276,18
----------
1257,46</t>
  </si>
  <si>
    <t>266,3
----------
185,77</t>
  </si>
  <si>
    <t>36,0522
----------
0,842</t>
  </si>
  <si>
    <t>Накладные расходы от ФОТ(5461,95 руб.)</t>
  </si>
  <si>
    <t>Сметная прибыль от ФОТ(5461,95 руб.)</t>
  </si>
  <si>
    <t xml:space="preserve"> ФССЦ-01.7.15.06-0146
---------------------------------
Гвозди толевые круглые: 3,0х40 мм
(т) </t>
  </si>
  <si>
    <t xml:space="preserve">
----------
8475</t>
  </si>
  <si>
    <t xml:space="preserve">
----------
-194,93</t>
  </si>
  <si>
    <t xml:space="preserve">
----------
54726,56</t>
  </si>
  <si>
    <t xml:space="preserve">
----------
-1258,71</t>
  </si>
  <si>
    <t xml:space="preserve"> ФССЦ-01.7.12.05-0055
---------------------------------
Нетканый геотекстиль: Дорнит 300 г/м2
(м2) </t>
  </si>
  <si>
    <t>880,256
----------
(765,44*1,15)</t>
  </si>
  <si>
    <t xml:space="preserve">
----------
7,55</t>
  </si>
  <si>
    <t xml:space="preserve">
----------
6645,93</t>
  </si>
  <si>
    <t xml:space="preserve">
----------
36,93</t>
  </si>
  <si>
    <t xml:space="preserve">
----------
32507,85</t>
  </si>
  <si>
    <t xml:space="preserve"> ФЕР12-01-021-01
---------------------------------
Устройство однослойной кровли из полимерного рулонного материала с установкой прижимных пластин
(100 м2) 
---------------------------------
(МДС35-IV п.4.7. 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</t>
  </si>
  <si>
    <t>6,877
----------
(687,7 / 100)</t>
  </si>
  <si>
    <t>635,43
----------
867,77</t>
  </si>
  <si>
    <t>39,11
----------
2,28</t>
  </si>
  <si>
    <t>4369,85
----------
5967,72</t>
  </si>
  <si>
    <t>268,96
----------
15,68</t>
  </si>
  <si>
    <t>18,25
----------
4,7</t>
  </si>
  <si>
    <t>6,71
----------
18,25</t>
  </si>
  <si>
    <t>79750,09
----------
28048,05</t>
  </si>
  <si>
    <t>1804,8
----------
285,53</t>
  </si>
  <si>
    <t>487,1667
----------
1,2035</t>
  </si>
  <si>
    <t>Накладные расходы от ФОТ(80035,62 руб.)</t>
  </si>
  <si>
    <t>120%*0.9</t>
  </si>
  <si>
    <t>76%=120%*0.9 * 0,7</t>
  </si>
  <si>
    <t>Сметная прибыль от ФОТ(80035,62 руб.)</t>
  </si>
  <si>
    <t>65%*0.85</t>
  </si>
  <si>
    <t>50%=65%*0.85 * 0,9</t>
  </si>
  <si>
    <t xml:space="preserve"> ФССЦ-01.3.01.01-0009
---------------------------------
Бензин растворитель
(т) </t>
  </si>
  <si>
    <t xml:space="preserve">
----------
6143,8</t>
  </si>
  <si>
    <t xml:space="preserve">
----------
-189,84</t>
  </si>
  <si>
    <t xml:space="preserve">
----------
45432,63</t>
  </si>
  <si>
    <t xml:space="preserve">
----------
-1403,87</t>
  </si>
  <si>
    <t xml:space="preserve"> ФССЦ-01.3.02.09-0022
---------------------------------
Пропан-бутан, смесь техническая
(кг) </t>
  </si>
  <si>
    <t xml:space="preserve">
----------
6,09</t>
  </si>
  <si>
    <t xml:space="preserve">
----------
-129,84</t>
  </si>
  <si>
    <t xml:space="preserve">
----------
30,04</t>
  </si>
  <si>
    <t xml:space="preserve">
----------
-640,45</t>
  </si>
  <si>
    <t xml:space="preserve"> ФССЦ-01.7.15.04-0045
---------------------------------
Винты самонарезающие: для крепления профилированного настила и панелей к несущим конструкциям
(т) </t>
  </si>
  <si>
    <t xml:space="preserve">
----------
35011</t>
  </si>
  <si>
    <t xml:space="preserve">
----------
-1445,95</t>
  </si>
  <si>
    <t xml:space="preserve">
----------
149193,98</t>
  </si>
  <si>
    <t xml:space="preserve">
----------
-6161,71</t>
  </si>
  <si>
    <t xml:space="preserve"> ФССЦ-01.7.20.08-0051
---------------------------------
Ветошь
(кг) </t>
  </si>
  <si>
    <t xml:space="preserve">
----------
1,82</t>
  </si>
  <si>
    <t xml:space="preserve">
----------
-43,81</t>
  </si>
  <si>
    <t xml:space="preserve">
----------
13,41</t>
  </si>
  <si>
    <t xml:space="preserve">
----------
-322,78</t>
  </si>
  <si>
    <t xml:space="preserve"> ФССЦ-08.3.05.05-0053
---------------------------------
Сталь листовая оцинкованная толщиной листа: 0,7 мм
(т) </t>
  </si>
  <si>
    <t xml:space="preserve">
----------
11200</t>
  </si>
  <si>
    <t xml:space="preserve">
----------
-4159,68</t>
  </si>
  <si>
    <t xml:space="preserve">
----------
52567,6</t>
  </si>
  <si>
    <t xml:space="preserve">
----------
-19523,61</t>
  </si>
  <si>
    <t xml:space="preserve"> ФССЦ-12.1.02.10-0089
---------------------------------
Мембрана кровельная армированная на основе ПВХ толщиной 1,2 мм687,7*1,15 = 790,86  м2основной объем)+(129,56*0,6*1,15- парапет, примыкания))
(м2) 
---------------------------------
(МДС35-IV п.4.7. 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</t>
  </si>
  <si>
    <t>880,256
----------
(687,7*1,28)</t>
  </si>
  <si>
    <t xml:space="preserve">
----------
39,41</t>
  </si>
  <si>
    <t xml:space="preserve">
----------
34690,89</t>
  </si>
  <si>
    <t xml:space="preserve">
----------
349,79</t>
  </si>
  <si>
    <t xml:space="preserve">
----------
307904,75</t>
  </si>
  <si>
    <t xml:space="preserve"> ФССЦ-09.2.02.02-0012
---------------------------------
Рейка алюминиевая прижимная краевая размером 3х32 мм
(м) </t>
  </si>
  <si>
    <t xml:space="preserve">
----------
6,63</t>
  </si>
  <si>
    <t xml:space="preserve">
----------
2287,35</t>
  </si>
  <si>
    <t xml:space="preserve">
----------
89,47</t>
  </si>
  <si>
    <t xml:space="preserve">
----------
30867,15</t>
  </si>
  <si>
    <t xml:space="preserve"> Прайс № 1
---------------------------------
Ковельная стальная шайба Рокс-50
(шт.) </t>
  </si>
  <si>
    <t>3521,024
----------
(880,256*4)</t>
  </si>
  <si>
    <t xml:space="preserve">
----------
0,34
(2,58/7,49)</t>
  </si>
  <si>
    <t xml:space="preserve">
----------
1197,15</t>
  </si>
  <si>
    <t xml:space="preserve">
----------
2,58
(3,03/1,2*1,02)</t>
  </si>
  <si>
    <t xml:space="preserve">
----------
9084,24</t>
  </si>
  <si>
    <t xml:space="preserve"> ФССЦ-01.7.15.07-0024
---------------------------------
Дюбели распорные полиэтиленовые: 8х40 мм
(1000 шт) </t>
  </si>
  <si>
    <t>2,7508
----------
((687,7*4) / 1000)</t>
  </si>
  <si>
    <t xml:space="preserve">
----------
200</t>
  </si>
  <si>
    <t xml:space="preserve">
----------
550,16</t>
  </si>
  <si>
    <t xml:space="preserve">
----------
1399,31</t>
  </si>
  <si>
    <t xml:space="preserve">
----------
3849,22</t>
  </si>
  <si>
    <t xml:space="preserve"> ФССЦ-01.7.15.14-0084
---------------------------------
Шурупы-саморезы кровельные оцинкованные: 4,8х70 мм
(100 шт) </t>
  </si>
  <si>
    <t>27,508
----------
((687,7*4) / 100)</t>
  </si>
  <si>
    <t xml:space="preserve">
----------
51,4</t>
  </si>
  <si>
    <t xml:space="preserve">
----------
1413,91</t>
  </si>
  <si>
    <t xml:space="preserve">
----------
226,67</t>
  </si>
  <si>
    <t xml:space="preserve">
----------
6235,24</t>
  </si>
  <si>
    <t xml:space="preserve"> ФССЦ-14.5.01.06-0014
---------------------------------
Герметик полиуретановый: "Эмфимастика PU-25", однокомпонентный
(кг) </t>
  </si>
  <si>
    <t xml:space="preserve">
----------
95,61</t>
  </si>
  <si>
    <t xml:space="preserve">
----------
5917,3</t>
  </si>
  <si>
    <t xml:space="preserve">
----------
671,26</t>
  </si>
  <si>
    <t xml:space="preserve">
----------
41544,28</t>
  </si>
  <si>
    <t>2,0994
----------
((339,5-129,56) / 100)</t>
  </si>
  <si>
    <t>175,24
----------
5819,61</t>
  </si>
  <si>
    <t>4,88
----------
0,5</t>
  </si>
  <si>
    <t>367,9
----------
12217,66</t>
  </si>
  <si>
    <t>10,25
----------
1,05</t>
  </si>
  <si>
    <t>18,25
----------
8,79</t>
  </si>
  <si>
    <t>7,39
----------
18,25</t>
  </si>
  <si>
    <t>6714,05
----------
107393,46</t>
  </si>
  <si>
    <t>75,64
----------
19,17</t>
  </si>
  <si>
    <t>40,5604
----------
0,0787</t>
  </si>
  <si>
    <t>Накладные расходы от ФОТ(6733,22 руб.)</t>
  </si>
  <si>
    <t>Сметная прибыль от ФОТ(6733,22 руб.)</t>
  </si>
  <si>
    <t xml:space="preserve">
----------
-1461,25</t>
  </si>
  <si>
    <t xml:space="preserve">
----------
-19719,19</t>
  </si>
  <si>
    <t xml:space="preserve">
----------
801,06</t>
  </si>
  <si>
    <t xml:space="preserve">
----------
3918,27</t>
  </si>
  <si>
    <t>32,99
----------
4,06</t>
  </si>
  <si>
    <t>18,1
----------
0,33</t>
  </si>
  <si>
    <t>329,9
----------
40,6</t>
  </si>
  <si>
    <t>181
----------
3,3</t>
  </si>
  <si>
    <t>18,25
----------
4,63</t>
  </si>
  <si>
    <t>5,31
----------
18,25</t>
  </si>
  <si>
    <t>6021,3
----------
188</t>
  </si>
  <si>
    <t>961,1
----------
59,3</t>
  </si>
  <si>
    <t>33,81
----------
0,25</t>
  </si>
  <si>
    <t>Накладные расходы от ФОТ(6080,6 руб.)</t>
  </si>
  <si>
    <t>128%*0.9</t>
  </si>
  <si>
    <t>81%=128%*0.9 * 0,7</t>
  </si>
  <si>
    <t>Сметная прибыль от ФОТ(6080,6 руб.)</t>
  </si>
  <si>
    <t>83%*0.85</t>
  </si>
  <si>
    <t>63%=83%*0.85 * 0,9</t>
  </si>
  <si>
    <t xml:space="preserve"> Прайс №2
---------------------------------
Аэратор пластиковый для плоских кровель диаметром 75 мм
(шт.) </t>
  </si>
  <si>
    <t xml:space="preserve">
----------
136,18
(1020/7,49)</t>
  </si>
  <si>
    <t xml:space="preserve">
----------
1361,8</t>
  </si>
  <si>
    <t xml:space="preserve">
----------
1020
(1200/1,2*1,02)</t>
  </si>
  <si>
    <t xml:space="preserve">
----------
10200</t>
  </si>
  <si>
    <t xml:space="preserve"> ФЕРр65-6-23
---------------------------------
Смена: водосточных воронок
(100 шт) </t>
  </si>
  <si>
    <t>0,06
----------
(6 / 100)</t>
  </si>
  <si>
    <t>4457
----------
217,83</t>
  </si>
  <si>
    <t>53,33
----------
13,81</t>
  </si>
  <si>
    <t>267,42
----------
13,07</t>
  </si>
  <si>
    <t>3,2
----------
0,83</t>
  </si>
  <si>
    <t>18,25
----------
2,15</t>
  </si>
  <si>
    <t>6,6
----------
18,25</t>
  </si>
  <si>
    <t>4880,42
----------
28,09</t>
  </si>
  <si>
    <t>21,12
----------
15,12</t>
  </si>
  <si>
    <t>29,484
----------
0,066</t>
  </si>
  <si>
    <t>Накладные расходы от ФОТ(4895,54 руб.)</t>
  </si>
  <si>
    <t>72%=103%*0,7</t>
  </si>
  <si>
    <t>Сметная прибыль от ФОТ(4895,54 руб.)</t>
  </si>
  <si>
    <t>54%=60%*0,9</t>
  </si>
  <si>
    <t xml:space="preserve"> ПРайс №3
---------------------------------
Воронка кровельная с листоуловителем и обжим.фланцем Termoclip ВФ 110*450 ТУ 2291-011-14174198-2007
(шт.) </t>
  </si>
  <si>
    <t xml:space="preserve">
----------
408,54
(3060/7,49)</t>
  </si>
  <si>
    <t xml:space="preserve">
----------
2451,24</t>
  </si>
  <si>
    <t xml:space="preserve">
----------
3060
(3600/1,2*1,02)</t>
  </si>
  <si>
    <t xml:space="preserve">
----------
18360</t>
  </si>
  <si>
    <t xml:space="preserve"> ФЕР12-01-010-01
---------------------------------
Устройство мелких покрытий (брандмауэры, парапеты, свесы и т.п.) из листовой оцинкованной стали
(100 м2) 
---------------------------------
(МДС35-IV п.4.7. 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</t>
  </si>
  <si>
    <t>0,2935
----------
(((35*0,8)+(4,5*0,3)) / 100)</t>
  </si>
  <si>
    <t>1106,02
----------
8890,58</t>
  </si>
  <si>
    <t>27,35
----------
4,39</t>
  </si>
  <si>
    <t>324,62
----------
2609,38</t>
  </si>
  <si>
    <t>8,03
----------
1,29</t>
  </si>
  <si>
    <t>18,25
----------
4,71</t>
  </si>
  <si>
    <t>10,67
----------
18,25</t>
  </si>
  <si>
    <t>5924,28
----------
12290,2</t>
  </si>
  <si>
    <t>85,65
----------
23,5</t>
  </si>
  <si>
    <t>38,0559
----------
0,0991</t>
  </si>
  <si>
    <t>Накладные расходы от ФОТ(5947,78 руб.)</t>
  </si>
  <si>
    <t>Сметная прибыль от ФОТ(5947,78 руб.)</t>
  </si>
  <si>
    <t xml:space="preserve"> ФССЦ-01.7.15.06-0146
---------------------------------
Гвозди толевые круглые: 3,0х40 мм
(т) 
---------------------------------
(МДС35-IV п.4.7. 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</t>
  </si>
  <si>
    <t xml:space="preserve">
----------
-10,17</t>
  </si>
  <si>
    <t xml:space="preserve">
----------
-65,67</t>
  </si>
  <si>
    <t xml:space="preserve"> ФССЦ-08.3.03.05-0002
---------------------------------
Проволока канатная оцинкованная, диаметром: 3 мм
(т) </t>
  </si>
  <si>
    <t xml:space="preserve">
----------
8190</t>
  </si>
  <si>
    <t xml:space="preserve">
----------
-28,67</t>
  </si>
  <si>
    <t xml:space="preserve">
----------
48881,59</t>
  </si>
  <si>
    <t xml:space="preserve">
----------
-171,09</t>
  </si>
  <si>
    <t xml:space="preserve">
----------
-2570,4</t>
  </si>
  <si>
    <t xml:space="preserve">
----------
-12064,26</t>
  </si>
  <si>
    <t xml:space="preserve"> Прайс №3.1
---------------------------------
Отлив ПВХ В 300 мм, толщиной 0,55мм
(м.п.) </t>
  </si>
  <si>
    <t xml:space="preserve">
----------
88,52
(663/7,49)</t>
  </si>
  <si>
    <t xml:space="preserve">
----------
398,34</t>
  </si>
  <si>
    <t xml:space="preserve">
----------
663
(780/1,2*1,02)</t>
  </si>
  <si>
    <t xml:space="preserve">
----------
2983,5</t>
  </si>
  <si>
    <t xml:space="preserve"> Прайс №4
---------------------------------
Отлив оцинкованный В 800 мм, толщиной 0,55мм
(м.п.) </t>
  </si>
  <si>
    <t xml:space="preserve">
----------
55,61
(416,5/7,49)</t>
  </si>
  <si>
    <t xml:space="preserve">
----------
1946,35</t>
  </si>
  <si>
    <t xml:space="preserve">
----------
416,5
(490/1,2*1,02)</t>
  </si>
  <si>
    <t xml:space="preserve">
----------
14577,5</t>
  </si>
  <si>
    <t xml:space="preserve"> ФЕР08-02-007-03
---------------------------------
Установка металлических решеток приямков- применительно задлка отверстий вентканалов
(т) 
---------------------------------
(МДС35-IV п.4.7. 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</t>
  </si>
  <si>
    <t>0,025195
----------
(((6*3,68)+(3,5*0,89))/1000)</t>
  </si>
  <si>
    <t>482,76
----------
771,22</t>
  </si>
  <si>
    <t>222,38
----------
37,75</t>
  </si>
  <si>
    <t>12,16
----------
19,44</t>
  </si>
  <si>
    <t>5,6
----------
0,95</t>
  </si>
  <si>
    <t>18,4
----------
7,41</t>
  </si>
  <si>
    <t>7,71
----------
18,4</t>
  </si>
  <si>
    <t>223,8
----------
143,98</t>
  </si>
  <si>
    <t>43,2
----------
17,5</t>
  </si>
  <si>
    <t>1,3728
----------
0,0784</t>
  </si>
  <si>
    <t>Накладные расходы от ФОТ(241,3 руб.)</t>
  </si>
  <si>
    <t>122%*0.9</t>
  </si>
  <si>
    <t>77%=122%*0.9 * 0,7</t>
  </si>
  <si>
    <t>Сметная прибыль от ФОТ(241,3 руб.)</t>
  </si>
  <si>
    <t>80%*0.85</t>
  </si>
  <si>
    <t>61%=80%*0.85 * 0,9</t>
  </si>
  <si>
    <t xml:space="preserve"> ФССЦ-08.1.02.17-0089
---------------------------------
Сетка сварная из арматурной проволоки диаметром: 4,0 мм, без покрытия, 50х50 мм
(м2) 
---------------------------------
(МДС35-IV п.4.7. 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</t>
  </si>
  <si>
    <t xml:space="preserve">
----------
33,74</t>
  </si>
  <si>
    <t xml:space="preserve">
----------
202,44</t>
  </si>
  <si>
    <t xml:space="preserve">
----------
125,93</t>
  </si>
  <si>
    <t xml:space="preserve">
----------
755,58</t>
  </si>
  <si>
    <t xml:space="preserve"> ФССЦ-08.1.02.17-0033
---------------------------------
Сетка плетеная из проволоки диаметром: 1,6 мм без покрытия, 20х20 мм
(м2) 
---------------------------------
(МДС35-IV п.4.7. 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</t>
  </si>
  <si>
    <t xml:space="preserve">
----------
23,08</t>
  </si>
  <si>
    <t xml:space="preserve">
----------
80,78</t>
  </si>
  <si>
    <t xml:space="preserve">
----------
114,54</t>
  </si>
  <si>
    <t xml:space="preserve">
----------
400,89</t>
  </si>
  <si>
    <t>0,05
----------
(5 / 100)</t>
  </si>
  <si>
    <t>1645,31
----------
1140,25</t>
  </si>
  <si>
    <t>82,27
----------
57,01</t>
  </si>
  <si>
    <t>18,25
----------
5,25</t>
  </si>
  <si>
    <t>3,74
----------
18,25</t>
  </si>
  <si>
    <t>1501,35
----------
299,31</t>
  </si>
  <si>
    <t>Накладные расходы от ФОТ(1501,35 руб.)</t>
  </si>
  <si>
    <t>55%=79%*0,7</t>
  </si>
  <si>
    <t>Сметная прибыль от ФОТ(1501,35 руб.)</t>
  </si>
  <si>
    <t>45%=50%*0,9</t>
  </si>
  <si>
    <t xml:space="preserve"> ФЕРр61-10-4
---------------------------------
Ремонт штукатурки гладких фасадов по камню и бетону с земли и лесов: на каждые следующие 10 мм толщины слоя добавлять к расценке 61-10-3
(100 м2) </t>
  </si>
  <si>
    <t>0,05
----------
((5*1) / 100)</t>
  </si>
  <si>
    <t>281,25
----------
569,7</t>
  </si>
  <si>
    <t>14,06
----------
28,49</t>
  </si>
  <si>
    <t>256,64
----------
149,54</t>
  </si>
  <si>
    <t>Накладные расходы от ФОТ(256,64 руб.)</t>
  </si>
  <si>
    <t>Сметная прибыль от ФОТ(256,64 руб.)</t>
  </si>
  <si>
    <t xml:space="preserve"> ФЕРр62-29-2
---------------------------------
Окраска масляными составами ранее окрашенных больших металлических поверхностей (кроме крыш): за два раза(вентшахты)
(100 м2) </t>
  </si>
  <si>
    <t>0,65
----------
(65 / 100)</t>
  </si>
  <si>
    <t>163,61
----------
152,73</t>
  </si>
  <si>
    <t>0,66
----------
0,12</t>
  </si>
  <si>
    <t>106,35
----------
99,27</t>
  </si>
  <si>
    <t>0,43
----------
0,08</t>
  </si>
  <si>
    <t>18,25
----------
2,7</t>
  </si>
  <si>
    <t>5,45
----------
18,25</t>
  </si>
  <si>
    <t>1940,82
----------
268,04</t>
  </si>
  <si>
    <t>2,34
----------
1,42</t>
  </si>
  <si>
    <t>12,168
----------
0,0065</t>
  </si>
  <si>
    <t>Накладные расходы от ФОТ(1942,24 руб.)</t>
  </si>
  <si>
    <t>56%=80%*0,7</t>
  </si>
  <si>
    <t>Сметная прибыль от ФОТ(1942,24 руб.)</t>
  </si>
  <si>
    <t xml:space="preserve"> ФССЦ-14.4.02.04-0006
---------------------------------
Краска для наружных работ: коричневая
(т) </t>
  </si>
  <si>
    <t xml:space="preserve">
----------
17796,96</t>
  </si>
  <si>
    <t xml:space="preserve">
----------
186,87</t>
  </si>
  <si>
    <t xml:space="preserve">
----------
42427,01</t>
  </si>
  <si>
    <t xml:space="preserve">
----------
445,48</t>
  </si>
  <si>
    <t xml:space="preserve"> ФЕР34-02-061-01
---------------------------------
Демонтаж стоек для радиотрансляционных сетей одинарных на напряжение: до 240 В
(стойка) 
---------------------------------
(МДС36 п.3.3.1. Демонтаж (разборка) металлических конструкций ОЗП=0,7; ЭМ=0,7 к расх.; ЗПМ=0,7; МАТ=0 к расх.; ТЗ=0,7; ТЗМ=0,7)</t>
  </si>
  <si>
    <t>18,25
----------
7,79</t>
  </si>
  <si>
    <t>Накладные расходы от ФОТ(1605,06 руб.)</t>
  </si>
  <si>
    <t>100%*0.9</t>
  </si>
  <si>
    <t>63%=100%*0.9 * 0,7</t>
  </si>
  <si>
    <t>Сметная прибыль от ФОТ(1605,06 руб.)</t>
  </si>
  <si>
    <t xml:space="preserve"> ФЕР12-01-012-01
---------------------------------
Демонтаж ограждение кровель перилами
(100 м) 
---------------------------------
(МДС36 п.3.3.1. Демонтаж (разборка) металлических конструкций ОЗП=0,7; ЭМ=0,7 к расх.; ЗПМ=0,7; МАТ=0 к расх.; ТЗ=0,7; ТЗМ=0,7)</t>
  </si>
  <si>
    <t>1,2775
----------
(127,75 / 100)</t>
  </si>
  <si>
    <t>36,67
----------
3,88</t>
  </si>
  <si>
    <t>46,85
----------
4,96</t>
  </si>
  <si>
    <t>18,25
----------
3,62</t>
  </si>
  <si>
    <t>7,89
----------
18,25</t>
  </si>
  <si>
    <t>369,56
----------
90,41</t>
  </si>
  <si>
    <t>5,9646
----------
0,3845</t>
  </si>
  <si>
    <t>Накладные расходы от ФОТ(1054,94 руб.)</t>
  </si>
  <si>
    <t>Сметная прибыль от ФОТ(1054,94 руб.)</t>
  </si>
  <si>
    <t xml:space="preserve"> ФЕР12-01-012-01
---------------------------------
Ограждение кровель перилами ( материал б/у)
(100 м) 
---------------------------------
(МДС35-IV п.4.7. 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</t>
  </si>
  <si>
    <t>67,97
----------
19,41</t>
  </si>
  <si>
    <t>65,48
----------
6,93</t>
  </si>
  <si>
    <t>86,83
----------
24,79</t>
  </si>
  <si>
    <t>83,65
----------
8,85</t>
  </si>
  <si>
    <t>1584,56
----------
89,75</t>
  </si>
  <si>
    <t>659,96
----------
161,45</t>
  </si>
  <si>
    <t>9,7991
----------
0,6867</t>
  </si>
  <si>
    <t>Накладные расходы от ФОТ(1746,01 руб.)</t>
  </si>
  <si>
    <t>Сметная прибыль от ФОТ(1746,01 руб.)</t>
  </si>
  <si>
    <t xml:space="preserve">Итого по разделу 1 </t>
  </si>
  <si>
    <t>Раздел 2. Вывоз мусора</t>
  </si>
  <si>
    <t xml:space="preserve"> ФССЦпг-01-01-01-041
---------------------------------
Погрузочные работы при автомобильных перевозках: мусора строительного с погрузкой вручную
(1 т груза) </t>
  </si>
  <si>
    <t>8,5074
----------
(7,08+(1,83*0,78))</t>
  </si>
  <si>
    <t xml:space="preserve"> ФССЦпг-03-21-01-025
---------------------------------
Перевозка грузов автомобилями-самосвалами грузоподъемностью 10 т, работающих вне карьера, на расстояние: до 25 км I класс груза
(1 т груза) </t>
  </si>
  <si>
    <t>Итого по разделу 2 Вывоз мусора</t>
  </si>
  <si>
    <t>Итого прямые затраты по смете</t>
  </si>
  <si>
    <t>8059,32
71765,32</t>
  </si>
  <si>
    <t>1672,38
110,97</t>
  </si>
  <si>
    <t>147117,36
576143,87</t>
  </si>
  <si>
    <t>11550,50
2022,97</t>
  </si>
  <si>
    <t>908,9246
9,1954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</si>
  <si>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</si>
  <si>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</si>
  <si>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</si>
  <si>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</si>
  <si>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</si>
  <si>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</si>
  <si>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</si>
  <si>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</si>
  <si>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Скважины</t>
  </si>
  <si>
    <t>43,01
5,5</t>
  </si>
  <si>
    <t xml:space="preserve">    Крыши, кровли (ремонтно-строительные)</t>
  </si>
  <si>
    <t>78,6167
0,842</t>
  </si>
  <si>
    <t xml:space="preserve">    Защита строительных конструкций и оборудования от коррозии</t>
  </si>
  <si>
    <t xml:space="preserve">    Кровли</t>
  </si>
  <si>
    <t>581,5467
2,4525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</si>
  <si>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</si>
  <si>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>33,81
0,25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</si>
  <si>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</si>
  <si>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>29,484
0,066</t>
  </si>
  <si>
    <t xml:space="preserve">    Конструкции из кирпича и блоков</t>
  </si>
  <si>
    <t>1,3728
0,0784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</si>
  <si>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</si>
  <si>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</si>
  <si>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>12,168
0,0065</t>
  </si>
  <si>
    <t xml:space="preserve">    Прокладка и монтаж сетей связи</t>
  </si>
  <si>
    <t xml:space="preserve">    Погрузо-разгрузочные работы</t>
  </si>
  <si>
    <t xml:space="preserve">    Перевозка грузов автотранспортом</t>
  </si>
  <si>
    <t xml:space="preserve">    Итого</t>
  </si>
  <si>
    <t xml:space="preserve">    Компенсация НДС 20%(МАТ+ОБ+(ЭМ-ЗПМ)+0.1712*НР+0.15*СП)</t>
  </si>
  <si>
    <t xml:space="preserve">    ВСЕГО по смете</t>
  </si>
  <si>
    <t>Составлен в базисных и текущих ценах по состоянию на 2-й кв.2019г.</t>
  </si>
  <si>
    <t xml:space="preserve"> ФЕРр58-13-1
---------------------------------
Устройство покрытия из рулонных материалов: насухо без промазки кромок (основное покрытие 687,7м2, примыкание 129,56*0,6=77,74м2)
(100 м2) </t>
  </si>
  <si>
    <t xml:space="preserve"> ФЕР12-01-029-02
---------------------------------
Устройство примыканий из ПВХ мембран к стенам и парапетам: высотой до 600 мм без фартука (339,5 м.п.- высота 600 мм)
(100 м) 
---------------------------------
(МДС35-IV п.4.7. 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</t>
  </si>
  <si>
    <t xml:space="preserve"> ФЕР16-07-002-01
---------------------------------
Установка воронок водосточных (для качественной эксплуатации крыши фактически установка аэраторов составит 10 шт.)
(шт) 
---------------------------------
(МДС35-IV п.4.7. 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</t>
  </si>
  <si>
    <t xml:space="preserve"> ФЕРр61-10-3
---------------------------------
Ремонт штукатурки гладких фасадов по камню и бетону с земли и лесов: цементно-известковым раствором площадью отдельных мест более 5 м2 толщиной слоя до 20 мм (машин. отделение) (толщиной 30 мм)
(100 м2) </t>
  </si>
  <si>
    <t>на капитальный ремонт крыши многоквартирного дома, расположенного по адресу: г. Владимир, ул. Пугачева, д.60-А</t>
  </si>
  <si>
    <t>Основание: ведомость объемов работ на капитальный ремонт крыши многоквартирного дома, расположенного по адресу: г.Владимир, ул. Пугачева, д.60-А</t>
  </si>
  <si>
    <t>г. Владимир, ул. Пугачева, д.60-А</t>
  </si>
</sst>
</file>

<file path=xl/styles.xml><?xml version="1.0" encoding="utf-8"?>
<styleSheet xmlns="http://schemas.openxmlformats.org/spreadsheetml/2006/main"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3"/>
      <name val="Arial"/>
      <family val="2"/>
      <charset val="204"/>
    </font>
    <font>
      <i/>
      <sz val="10"/>
      <name val="Arial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75">
    <xf numFmtId="0" fontId="0" fillId="0" borderId="0" xfId="0"/>
    <xf numFmtId="0" fontId="9" fillId="0" borderId="0" xfId="0" applyFont="1"/>
    <xf numFmtId="0" fontId="9" fillId="0" borderId="0" xfId="14" applyFont="1" applyBorder="1">
      <alignment horizontal="center"/>
    </xf>
    <xf numFmtId="0" fontId="9" fillId="0" borderId="0" xfId="5" applyFont="1">
      <alignment horizontal="right" vertical="top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right"/>
    </xf>
    <xf numFmtId="0" fontId="11" fillId="0" borderId="0" xfId="5" applyFont="1" applyAlignment="1">
      <alignment horizontal="right" vertical="top"/>
    </xf>
    <xf numFmtId="0" fontId="11" fillId="0" borderId="0" xfId="0" applyFont="1" applyAlignment="1">
      <alignment horizontal="left" indent="1"/>
    </xf>
    <xf numFmtId="0" fontId="15" fillId="0" borderId="0" xfId="0" applyFont="1"/>
    <xf numFmtId="0" fontId="11" fillId="0" borderId="0" xfId="24" applyFont="1" applyBorder="1" applyAlignment="1">
      <alignment horizontal="left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top"/>
    </xf>
    <xf numFmtId="0" fontId="11" fillId="0" borderId="1" xfId="0" applyFont="1" applyBorder="1" applyAlignment="1">
      <alignment horizontal="center" vertical="center" wrapText="1"/>
    </xf>
    <xf numFmtId="0" fontId="11" fillId="0" borderId="1" xfId="18" applyFont="1" applyBorder="1" applyAlignment="1">
      <alignment horizontal="center" vertical="center" wrapText="1"/>
    </xf>
    <xf numFmtId="49" fontId="11" fillId="0" borderId="0" xfId="21" applyNumberFormat="1" applyFont="1" applyBorder="1" applyAlignment="1">
      <alignment horizontal="center" vertical="top"/>
    </xf>
    <xf numFmtId="0" fontId="11" fillId="0" borderId="0" xfId="21" applyFont="1" applyBorder="1" applyAlignment="1">
      <alignment horizontal="left" vertical="top"/>
    </xf>
    <xf numFmtId="0" fontId="11" fillId="0" borderId="0" xfId="21" applyFont="1" applyBorder="1" applyAlignment="1">
      <alignment horizontal="center" vertical="top"/>
    </xf>
    <xf numFmtId="0" fontId="11" fillId="0" borderId="0" xfId="21" applyFont="1" applyBorder="1" applyAlignment="1">
      <alignment horizontal="right" vertical="top"/>
    </xf>
    <xf numFmtId="0" fontId="11" fillId="0" borderId="0" xfId="5" applyFont="1" applyAlignment="1">
      <alignment horizontal="left" vertical="top" wrapText="1"/>
    </xf>
    <xf numFmtId="0" fontId="11" fillId="0" borderId="0" xfId="5" applyFont="1">
      <alignment horizontal="right" vertical="top" wrapText="1"/>
    </xf>
    <xf numFmtId="0" fontId="11" fillId="0" borderId="0" xfId="25" applyFont="1">
      <alignment horizontal="left" vertical="top"/>
    </xf>
    <xf numFmtId="0" fontId="11" fillId="0" borderId="0" xfId="26" applyFont="1">
      <alignment horizontal="left" vertical="top"/>
    </xf>
    <xf numFmtId="0" fontId="8" fillId="0" borderId="0" xfId="14" applyFont="1" applyBorder="1">
      <alignment horizontal="center"/>
    </xf>
    <xf numFmtId="0" fontId="11" fillId="0" borderId="3" xfId="21" applyFont="1" applyBorder="1">
      <alignment horizontal="center"/>
    </xf>
    <xf numFmtId="49" fontId="11" fillId="0" borderId="1" xfId="21" applyNumberFormat="1" applyFont="1" applyBorder="1" applyAlignment="1">
      <alignment horizontal="center" vertical="top"/>
    </xf>
    <xf numFmtId="0" fontId="11" fillId="0" borderId="1" xfId="21" applyFont="1" applyBorder="1" applyAlignment="1">
      <alignment horizontal="left" vertical="top" wrapText="1"/>
    </xf>
    <xf numFmtId="0" fontId="11" fillId="0" borderId="1" xfId="21" applyFont="1" applyBorder="1" applyAlignment="1">
      <alignment horizontal="center" vertical="top" wrapText="1"/>
    </xf>
    <xf numFmtId="0" fontId="11" fillId="0" borderId="1" xfId="21" applyFont="1" applyBorder="1" applyAlignment="1">
      <alignment horizontal="right" vertical="top"/>
    </xf>
    <xf numFmtId="0" fontId="11" fillId="0" borderId="1" xfId="21" applyFont="1" applyBorder="1" applyAlignment="1">
      <alignment horizontal="right" vertical="top" wrapText="1"/>
    </xf>
    <xf numFmtId="49" fontId="19" fillId="0" borderId="1" xfId="21" applyNumberFormat="1" applyFont="1" applyBorder="1" applyAlignment="1">
      <alignment horizontal="center" vertical="top"/>
    </xf>
    <xf numFmtId="0" fontId="19" fillId="0" borderId="1" xfId="21" applyFont="1" applyBorder="1" applyAlignment="1">
      <alignment horizontal="left" vertical="top"/>
    </xf>
    <xf numFmtId="0" fontId="19" fillId="0" borderId="1" xfId="21" applyFont="1" applyBorder="1" applyAlignment="1">
      <alignment horizontal="center" vertical="top"/>
    </xf>
    <xf numFmtId="0" fontId="19" fillId="0" borderId="1" xfId="21" applyFont="1" applyBorder="1" applyAlignment="1">
      <alignment horizontal="right" vertical="top"/>
    </xf>
    <xf numFmtId="0" fontId="11" fillId="0" borderId="1" xfId="21" applyFont="1" applyBorder="1" applyAlignment="1">
      <alignment horizontal="center" vertical="top"/>
    </xf>
    <xf numFmtId="9" fontId="19" fillId="0" borderId="1" xfId="21" applyNumberFormat="1" applyFont="1" applyBorder="1" applyAlignment="1">
      <alignment horizontal="right" vertical="top"/>
    </xf>
    <xf numFmtId="49" fontId="19" fillId="0" borderId="3" xfId="21" applyNumberFormat="1" applyFont="1" applyBorder="1" applyAlignment="1">
      <alignment horizontal="center" vertical="top"/>
    </xf>
    <xf numFmtId="0" fontId="19" fillId="0" borderId="3" xfId="21" applyFont="1" applyBorder="1" applyAlignment="1">
      <alignment horizontal="left" vertical="top"/>
    </xf>
    <xf numFmtId="0" fontId="19" fillId="0" borderId="3" xfId="21" applyFont="1" applyBorder="1" applyAlignment="1">
      <alignment horizontal="center" vertical="top"/>
    </xf>
    <xf numFmtId="0" fontId="19" fillId="0" borderId="3" xfId="21" applyFont="1" applyBorder="1" applyAlignment="1">
      <alignment horizontal="right" vertical="top"/>
    </xf>
    <xf numFmtId="0" fontId="12" fillId="0" borderId="1" xfId="21" applyFont="1" applyBorder="1" applyAlignment="1">
      <alignment horizontal="right" vertical="top"/>
    </xf>
    <xf numFmtId="0" fontId="12" fillId="0" borderId="3" xfId="21" applyFont="1" applyBorder="1" applyAlignment="1">
      <alignment horizontal="right" vertical="top"/>
    </xf>
    <xf numFmtId="0" fontId="11" fillId="0" borderId="3" xfId="21" applyFont="1" applyBorder="1" applyAlignment="1">
      <alignment horizontal="right" vertical="top"/>
    </xf>
    <xf numFmtId="0" fontId="12" fillId="0" borderId="1" xfId="21" applyFont="1" applyBorder="1" applyAlignment="1">
      <alignment horizontal="right" vertical="top" wrapText="1"/>
    </xf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/>
    </xf>
    <xf numFmtId="0" fontId="8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11" fillId="0" borderId="0" xfId="24" applyFont="1" applyBorder="1" applyAlignment="1"/>
    <xf numFmtId="0" fontId="11" fillId="0" borderId="0" xfId="10" applyFont="1" applyAlignment="1">
      <alignment horizontal="right"/>
    </xf>
    <xf numFmtId="0" fontId="11" fillId="0" borderId="0" xfId="11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0" borderId="0" xfId="24" applyFont="1" applyBorder="1" applyAlignment="1">
      <alignment horizontal="left"/>
    </xf>
    <xf numFmtId="0" fontId="11" fillId="0" borderId="1" xfId="18" applyFont="1" applyBorder="1" applyAlignment="1">
      <alignment horizontal="center" vertical="center" wrapText="1"/>
    </xf>
    <xf numFmtId="49" fontId="17" fillId="0" borderId="1" xfId="21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49" fontId="12" fillId="0" borderId="3" xfId="21" applyNumberFormat="1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49" fontId="11" fillId="0" borderId="1" xfId="21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12" fillId="0" borderId="1" xfId="21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1" fillId="0" borderId="2" xfId="24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0" xfId="24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</cellXfs>
  <cellStyles count="28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Обычный_Мои данные" xfId="18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Хвост_Переменные и константы" xfId="26"/>
    <cellStyle name="Экспертиза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P163"/>
  <sheetViews>
    <sheetView showGridLines="0" tabSelected="1" zoomScale="92" zoomScaleNormal="92" zoomScaleSheetLayoutView="100" workbookViewId="0">
      <selection activeCell="A12" sqref="A12:O12"/>
    </sheetView>
  </sheetViews>
  <sheetFormatPr defaultRowHeight="12" outlineLevelRow="1"/>
  <cols>
    <col min="1" max="1" width="8.5703125" style="1" customWidth="1"/>
    <col min="2" max="2" width="44.7109375" style="1" customWidth="1"/>
    <col min="3" max="3" width="18" style="1" customWidth="1"/>
    <col min="4" max="5" width="12.140625" style="1" customWidth="1"/>
    <col min="6" max="6" width="9.7109375" style="1" customWidth="1"/>
    <col min="7" max="8" width="12.140625" style="1" customWidth="1"/>
    <col min="9" max="9" width="9.7109375" style="1" customWidth="1"/>
    <col min="10" max="10" width="12.140625" style="1" customWidth="1"/>
    <col min="11" max="11" width="20.85546875" style="1" customWidth="1"/>
    <col min="12" max="13" width="12.140625" style="1" customWidth="1"/>
    <col min="14" max="14" width="9.7109375" style="1" customWidth="1"/>
    <col min="15" max="15" width="14.7109375" style="1" customWidth="1"/>
    <col min="16" max="16384" width="9.140625" style="1"/>
  </cols>
  <sheetData>
    <row r="1" spans="1:15" ht="14.25">
      <c r="A1" s="47"/>
      <c r="B1" s="47"/>
      <c r="C1" s="47"/>
      <c r="D1" s="47"/>
      <c r="E1" s="47"/>
      <c r="F1" s="47"/>
      <c r="G1" s="47"/>
      <c r="H1" s="47"/>
      <c r="I1" s="54"/>
      <c r="J1" s="54"/>
      <c r="K1" s="47"/>
      <c r="L1" s="47"/>
      <c r="M1" s="47"/>
      <c r="N1" s="47" t="s">
        <v>12</v>
      </c>
      <c r="O1" s="47"/>
    </row>
    <row r="2" spans="1:15" ht="15" outlineLevel="1">
      <c r="A2" s="55" t="s">
        <v>34</v>
      </c>
      <c r="B2" s="47"/>
      <c r="C2" s="47"/>
      <c r="D2" s="47"/>
      <c r="E2" s="47"/>
      <c r="F2" s="47"/>
      <c r="G2" s="47"/>
      <c r="H2" s="47"/>
      <c r="I2" s="54"/>
      <c r="J2" s="56" t="s">
        <v>32</v>
      </c>
      <c r="K2" s="47"/>
      <c r="L2" s="47"/>
      <c r="M2" s="47"/>
      <c r="N2" s="47"/>
      <c r="O2" s="47"/>
    </row>
    <row r="3" spans="1:15" ht="14.25" outlineLevel="1">
      <c r="A3" s="61" t="s">
        <v>35</v>
      </c>
      <c r="B3" s="61"/>
      <c r="C3" s="61"/>
      <c r="D3" s="61"/>
      <c r="E3" s="61"/>
      <c r="F3" s="47"/>
      <c r="G3" s="47"/>
      <c r="H3" s="47"/>
      <c r="I3" s="54"/>
      <c r="J3" s="61" t="s">
        <v>35</v>
      </c>
      <c r="K3" s="61"/>
      <c r="L3" s="61"/>
      <c r="M3" s="61"/>
      <c r="N3" s="61"/>
      <c r="O3" s="61"/>
    </row>
    <row r="4" spans="1:15" ht="14.25" outlineLevel="1">
      <c r="A4" s="61" t="s">
        <v>36</v>
      </c>
      <c r="B4" s="61"/>
      <c r="C4" s="61"/>
      <c r="D4" s="61"/>
      <c r="E4" s="61"/>
      <c r="F4" s="47"/>
      <c r="G4" s="47"/>
      <c r="H4" s="47"/>
      <c r="I4" s="54"/>
      <c r="J4" s="61" t="s">
        <v>36</v>
      </c>
      <c r="K4" s="61"/>
      <c r="L4" s="61"/>
      <c r="M4" s="61"/>
      <c r="N4" s="61"/>
      <c r="O4" s="61"/>
    </row>
    <row r="5" spans="1:15" ht="14.25" outlineLevel="1">
      <c r="A5" s="48" t="s">
        <v>33</v>
      </c>
      <c r="B5" s="47"/>
      <c r="C5" s="47"/>
      <c r="D5" s="47"/>
      <c r="E5" s="47"/>
      <c r="F5" s="47"/>
      <c r="G5" s="47"/>
      <c r="H5" s="47"/>
      <c r="I5" s="54"/>
      <c r="J5" s="47" t="s">
        <v>33</v>
      </c>
      <c r="K5" s="47"/>
      <c r="L5" s="47"/>
      <c r="M5" s="47"/>
      <c r="N5" s="47"/>
      <c r="O5" s="47"/>
    </row>
    <row r="6" spans="1:15" ht="14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27" customHeight="1">
      <c r="A7" s="71" t="s">
        <v>415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</row>
    <row r="8" spans="1:15" ht="12.75" customHeight="1">
      <c r="A8" s="72" t="s">
        <v>1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46"/>
    </row>
    <row r="9" spans="1:15" ht="12.7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46"/>
    </row>
    <row r="10" spans="1:15" ht="16.5">
      <c r="A10" s="73" t="s">
        <v>5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46"/>
    </row>
    <row r="11" spans="1:15" ht="12.75" customHeight="1">
      <c r="A11" s="72" t="s">
        <v>4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46"/>
    </row>
    <row r="12" spans="1:15" ht="27" customHeight="1">
      <c r="A12" s="71" t="s">
        <v>413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</row>
    <row r="13" spans="1:15" ht="12.75">
      <c r="A13" s="74" t="s">
        <v>0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46"/>
    </row>
    <row r="14" spans="1:15" ht="12.75">
      <c r="A14" s="51"/>
      <c r="B14" s="50"/>
      <c r="C14" s="49"/>
      <c r="D14" s="52"/>
      <c r="E14" s="52"/>
      <c r="F14" s="52"/>
      <c r="G14" s="52"/>
      <c r="H14" s="52"/>
      <c r="I14" s="52"/>
      <c r="J14" s="52"/>
      <c r="K14" s="46"/>
      <c r="L14" s="46"/>
      <c r="M14" s="46"/>
      <c r="N14" s="46"/>
      <c r="O14" s="46"/>
    </row>
    <row r="15" spans="1:15" ht="14.25">
      <c r="A15" s="51"/>
      <c r="B15" s="57" t="s">
        <v>414</v>
      </c>
      <c r="C15" s="57"/>
      <c r="D15" s="57"/>
      <c r="E15" s="57"/>
      <c r="F15" s="57"/>
      <c r="G15" s="57"/>
      <c r="H15" s="57"/>
      <c r="I15" s="57"/>
      <c r="J15" s="52"/>
      <c r="K15" s="46"/>
      <c r="L15" s="46"/>
      <c r="M15" s="46"/>
      <c r="N15" s="46"/>
      <c r="O15" s="46"/>
    </row>
    <row r="16" spans="1:15" ht="14.25">
      <c r="A16" s="6"/>
      <c r="B16" s="61"/>
      <c r="C16" s="61"/>
      <c r="D16" s="61"/>
      <c r="E16" s="61"/>
      <c r="F16" s="61"/>
      <c r="G16" s="61"/>
      <c r="H16" s="61"/>
      <c r="I16" s="61"/>
      <c r="J16" s="5"/>
      <c r="K16" s="7" t="s">
        <v>30</v>
      </c>
      <c r="L16" s="4"/>
      <c r="M16" s="7" t="s">
        <v>31</v>
      </c>
      <c r="N16" s="4"/>
      <c r="O16" s="4"/>
    </row>
    <row r="17" spans="1:16" ht="14.25">
      <c r="A17" s="6"/>
      <c r="B17" s="4"/>
      <c r="C17" s="4"/>
      <c r="D17" s="8"/>
      <c r="E17" s="8"/>
      <c r="F17" s="5" t="s">
        <v>2</v>
      </c>
      <c r="G17" s="5"/>
      <c r="H17" s="5"/>
      <c r="I17" s="5"/>
      <c r="J17" s="58">
        <f>109563.66/1000</f>
        <v>109.56366</v>
      </c>
      <c r="K17" s="58"/>
      <c r="L17" s="59">
        <f>1041389.12/1000</f>
        <v>1041.38912</v>
      </c>
      <c r="M17" s="59"/>
      <c r="N17" s="9" t="s">
        <v>7</v>
      </c>
      <c r="O17" s="4"/>
    </row>
    <row r="18" spans="1:16" ht="14.25">
      <c r="A18" s="6"/>
      <c r="B18" s="4"/>
      <c r="C18" s="10"/>
      <c r="D18" s="8"/>
      <c r="E18" s="8"/>
      <c r="F18" s="5" t="s">
        <v>6</v>
      </c>
      <c r="G18" s="5"/>
      <c r="H18" s="5"/>
      <c r="I18" s="5"/>
      <c r="J18" s="58">
        <f>8170.29/1000</f>
        <v>8.1702899999999996</v>
      </c>
      <c r="K18" s="58"/>
      <c r="L18" s="59">
        <f>149140.33/1000</f>
        <v>149.14032999999998</v>
      </c>
      <c r="M18" s="59"/>
      <c r="N18" s="9" t="s">
        <v>7</v>
      </c>
      <c r="O18" s="4"/>
    </row>
    <row r="19" spans="1:16" ht="14.25">
      <c r="A19" s="6"/>
      <c r="B19" s="4"/>
      <c r="C19" s="4"/>
      <c r="D19" s="8"/>
      <c r="E19" s="8"/>
      <c r="F19" s="5" t="s">
        <v>17</v>
      </c>
      <c r="G19" s="5"/>
      <c r="H19" s="5"/>
      <c r="I19" s="5"/>
      <c r="J19" s="58">
        <v>908.92460000000005</v>
      </c>
      <c r="K19" s="58"/>
      <c r="L19" s="59">
        <v>908.92460000000005</v>
      </c>
      <c r="M19" s="59"/>
      <c r="N19" s="9" t="s">
        <v>8</v>
      </c>
      <c r="O19" s="4"/>
    </row>
    <row r="20" spans="1:16" ht="14.25">
      <c r="A20" s="6"/>
      <c r="B20" s="4"/>
      <c r="C20" s="5"/>
      <c r="D20" s="4"/>
      <c r="E20" s="5"/>
      <c r="F20" s="5" t="s">
        <v>18</v>
      </c>
      <c r="G20" s="5"/>
      <c r="H20" s="5"/>
      <c r="I20" s="5"/>
      <c r="J20" s="58">
        <v>9.1953999999999994</v>
      </c>
      <c r="K20" s="58"/>
      <c r="L20" s="59">
        <v>9.1953999999999994</v>
      </c>
      <c r="M20" s="59"/>
      <c r="N20" s="9" t="s">
        <v>8</v>
      </c>
      <c r="O20" s="4"/>
    </row>
    <row r="21" spans="1:16" ht="14.25">
      <c r="A21" s="6"/>
      <c r="B21" s="4"/>
      <c r="C21" s="5"/>
      <c r="D21" s="4"/>
      <c r="E21" s="5"/>
      <c r="F21" s="11" t="s">
        <v>408</v>
      </c>
      <c r="G21" s="5"/>
      <c r="H21" s="5"/>
      <c r="I21" s="5"/>
      <c r="J21" s="5"/>
      <c r="K21" s="4"/>
      <c r="L21" s="4"/>
      <c r="M21" s="4"/>
      <c r="N21" s="4"/>
      <c r="O21" s="4"/>
    </row>
    <row r="22" spans="1:16" ht="14.25">
      <c r="A22" s="6"/>
      <c r="B22" s="12"/>
      <c r="C22" s="13"/>
      <c r="D22" s="14"/>
      <c r="E22" s="14"/>
      <c r="F22" s="14"/>
      <c r="G22" s="14"/>
      <c r="H22" s="14"/>
      <c r="I22" s="14"/>
      <c r="J22" s="14"/>
      <c r="K22" s="4"/>
      <c r="L22" s="4"/>
      <c r="M22" s="4"/>
      <c r="N22" s="4"/>
      <c r="O22" s="4"/>
    </row>
    <row r="23" spans="1:16" ht="21.75" customHeight="1">
      <c r="A23" s="60" t="s">
        <v>3</v>
      </c>
      <c r="B23" s="60" t="s">
        <v>19</v>
      </c>
      <c r="C23" s="60" t="s">
        <v>20</v>
      </c>
      <c r="D23" s="62" t="s">
        <v>22</v>
      </c>
      <c r="E23" s="62"/>
      <c r="F23" s="62"/>
      <c r="G23" s="62" t="s">
        <v>25</v>
      </c>
      <c r="H23" s="62"/>
      <c r="I23" s="62"/>
      <c r="J23" s="60" t="s">
        <v>21</v>
      </c>
      <c r="K23" s="60"/>
      <c r="L23" s="62" t="s">
        <v>26</v>
      </c>
      <c r="M23" s="62"/>
      <c r="N23" s="62"/>
      <c r="O23" s="15" t="s">
        <v>27</v>
      </c>
    </row>
    <row r="24" spans="1:16" ht="33" customHeight="1">
      <c r="A24" s="60"/>
      <c r="B24" s="60"/>
      <c r="C24" s="60"/>
      <c r="D24" s="62" t="s">
        <v>9</v>
      </c>
      <c r="E24" s="15" t="s">
        <v>23</v>
      </c>
      <c r="F24" s="16" t="s">
        <v>24</v>
      </c>
      <c r="G24" s="62" t="s">
        <v>9</v>
      </c>
      <c r="H24" s="15" t="s">
        <v>23</v>
      </c>
      <c r="I24" s="16" t="s">
        <v>24</v>
      </c>
      <c r="J24" s="16" t="s">
        <v>13</v>
      </c>
      <c r="K24" s="16" t="s">
        <v>14</v>
      </c>
      <c r="L24" s="62" t="s">
        <v>9</v>
      </c>
      <c r="M24" s="15" t="s">
        <v>23</v>
      </c>
      <c r="N24" s="16" t="s">
        <v>24</v>
      </c>
      <c r="O24" s="15" t="s">
        <v>28</v>
      </c>
    </row>
    <row r="25" spans="1:16" ht="27.75" customHeight="1">
      <c r="A25" s="60"/>
      <c r="B25" s="60"/>
      <c r="C25" s="60"/>
      <c r="D25" s="62"/>
      <c r="E25" s="16" t="s">
        <v>15</v>
      </c>
      <c r="F25" s="15" t="s">
        <v>16</v>
      </c>
      <c r="G25" s="62"/>
      <c r="H25" s="16" t="s">
        <v>15</v>
      </c>
      <c r="I25" s="15" t="s">
        <v>16</v>
      </c>
      <c r="J25" s="15" t="s">
        <v>15</v>
      </c>
      <c r="K25" s="16" t="s">
        <v>16</v>
      </c>
      <c r="L25" s="62"/>
      <c r="M25" s="16" t="s">
        <v>15</v>
      </c>
      <c r="N25" s="15" t="s">
        <v>16</v>
      </c>
      <c r="O25" s="15" t="s">
        <v>29</v>
      </c>
    </row>
    <row r="26" spans="1:16" s="2" customFormat="1" ht="14.25">
      <c r="A26" s="26">
        <v>1</v>
      </c>
      <c r="B26" s="26">
        <v>2</v>
      </c>
      <c r="C26" s="26">
        <v>3</v>
      </c>
      <c r="D26" s="26">
        <v>4</v>
      </c>
      <c r="E26" s="26">
        <v>5</v>
      </c>
      <c r="F26" s="26">
        <v>6</v>
      </c>
      <c r="G26" s="26">
        <v>7</v>
      </c>
      <c r="H26" s="26">
        <v>8</v>
      </c>
      <c r="I26" s="26">
        <v>9</v>
      </c>
      <c r="J26" s="26">
        <v>10</v>
      </c>
      <c r="K26" s="26">
        <v>11</v>
      </c>
      <c r="L26" s="26">
        <v>12</v>
      </c>
      <c r="M26" s="26">
        <v>13</v>
      </c>
      <c r="N26" s="26">
        <v>14</v>
      </c>
      <c r="O26" s="26">
        <v>15</v>
      </c>
    </row>
    <row r="27" spans="1:16" s="2" customFormat="1" ht="22.15" customHeight="1">
      <c r="A27" s="63" t="s">
        <v>37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28" spans="1:16" s="2" customFormat="1" ht="76.5" customHeight="1">
      <c r="A28" s="27">
        <v>1</v>
      </c>
      <c r="B28" s="28" t="s">
        <v>38</v>
      </c>
      <c r="C28" s="29" t="s">
        <v>39</v>
      </c>
      <c r="D28" s="30">
        <v>153.59</v>
      </c>
      <c r="E28" s="30">
        <v>112.16</v>
      </c>
      <c r="F28" s="30">
        <v>41.43</v>
      </c>
      <c r="G28" s="30">
        <v>316.87</v>
      </c>
      <c r="H28" s="30">
        <v>231.4</v>
      </c>
      <c r="I28" s="30">
        <v>85.47</v>
      </c>
      <c r="J28" s="31" t="s">
        <v>40</v>
      </c>
      <c r="K28" s="31" t="s">
        <v>41</v>
      </c>
      <c r="L28" s="30">
        <v>4545.24</v>
      </c>
      <c r="M28" s="30">
        <v>4223</v>
      </c>
      <c r="N28" s="30">
        <v>322.24</v>
      </c>
      <c r="O28" s="30">
        <v>29.667400000000001</v>
      </c>
    </row>
    <row r="29" spans="1:16" s="2" customFormat="1" ht="14.25">
      <c r="A29" s="32" t="s">
        <v>42</v>
      </c>
      <c r="B29" s="33" t="s">
        <v>43</v>
      </c>
      <c r="C29" s="34"/>
      <c r="D29" s="35" t="s">
        <v>44</v>
      </c>
      <c r="E29" s="35"/>
      <c r="F29" s="35"/>
      <c r="G29" s="35">
        <v>229.09</v>
      </c>
      <c r="H29" s="35"/>
      <c r="I29" s="35"/>
      <c r="J29" s="35"/>
      <c r="K29" s="35" t="s">
        <v>45</v>
      </c>
      <c r="L29" s="35">
        <v>2913.87</v>
      </c>
      <c r="M29" s="35"/>
      <c r="N29" s="35"/>
      <c r="O29" s="35"/>
      <c r="P29" s="25"/>
    </row>
    <row r="30" spans="1:16" s="2" customFormat="1" ht="14.25">
      <c r="A30" s="32" t="s">
        <v>42</v>
      </c>
      <c r="B30" s="33" t="s">
        <v>46</v>
      </c>
      <c r="C30" s="34"/>
      <c r="D30" s="35" t="s">
        <v>47</v>
      </c>
      <c r="E30" s="35"/>
      <c r="F30" s="35"/>
      <c r="G30" s="35">
        <v>137.68</v>
      </c>
      <c r="H30" s="35"/>
      <c r="I30" s="35"/>
      <c r="J30" s="35"/>
      <c r="K30" s="35" t="s">
        <v>48</v>
      </c>
      <c r="L30" s="35">
        <v>2280.42</v>
      </c>
      <c r="M30" s="35"/>
      <c r="N30" s="35"/>
      <c r="O30" s="35"/>
      <c r="P30" s="25"/>
    </row>
    <row r="31" spans="1:16" s="2" customFormat="1" ht="14.25">
      <c r="A31" s="32" t="s">
        <v>42</v>
      </c>
      <c r="B31" s="33" t="s">
        <v>49</v>
      </c>
      <c r="C31" s="34"/>
      <c r="D31" s="35"/>
      <c r="E31" s="35"/>
      <c r="F31" s="35"/>
      <c r="G31" s="35">
        <v>683.64</v>
      </c>
      <c r="H31" s="35"/>
      <c r="I31" s="35"/>
      <c r="J31" s="35"/>
      <c r="K31" s="35"/>
      <c r="L31" s="35">
        <v>9739.5300000000007</v>
      </c>
      <c r="M31" s="35"/>
      <c r="N31" s="35"/>
      <c r="O31" s="35"/>
      <c r="P31" s="25"/>
    </row>
    <row r="32" spans="1:16" s="2" customFormat="1" ht="174" customHeight="1">
      <c r="A32" s="27">
        <v>2</v>
      </c>
      <c r="B32" s="28" t="s">
        <v>50</v>
      </c>
      <c r="C32" s="36">
        <v>220</v>
      </c>
      <c r="D32" s="30">
        <v>4.74</v>
      </c>
      <c r="E32" s="31" t="s">
        <v>51</v>
      </c>
      <c r="F32" s="31" t="s">
        <v>52</v>
      </c>
      <c r="G32" s="30">
        <v>1042.8</v>
      </c>
      <c r="H32" s="31" t="s">
        <v>53</v>
      </c>
      <c r="I32" s="31" t="s">
        <v>54</v>
      </c>
      <c r="J32" s="31" t="s">
        <v>55</v>
      </c>
      <c r="K32" s="31" t="s">
        <v>56</v>
      </c>
      <c r="L32" s="30">
        <v>10538</v>
      </c>
      <c r="M32" s="31" t="s">
        <v>57</v>
      </c>
      <c r="N32" s="31" t="s">
        <v>58</v>
      </c>
      <c r="O32" s="31" t="s">
        <v>59</v>
      </c>
    </row>
    <row r="33" spans="1:16" s="2" customFormat="1" ht="14.25">
      <c r="A33" s="32" t="s">
        <v>42</v>
      </c>
      <c r="B33" s="33" t="s">
        <v>60</v>
      </c>
      <c r="C33" s="34"/>
      <c r="D33" s="35" t="s">
        <v>61</v>
      </c>
      <c r="E33" s="35"/>
      <c r="F33" s="35"/>
      <c r="G33" s="35">
        <v>456.83</v>
      </c>
      <c r="H33" s="35"/>
      <c r="I33" s="35"/>
      <c r="J33" s="35"/>
      <c r="K33" s="35" t="s">
        <v>62</v>
      </c>
      <c r="L33" s="35">
        <v>5916.86</v>
      </c>
      <c r="M33" s="35"/>
      <c r="N33" s="35"/>
      <c r="O33" s="35"/>
      <c r="P33" s="25"/>
    </row>
    <row r="34" spans="1:16" s="2" customFormat="1" ht="14.25">
      <c r="A34" s="32" t="s">
        <v>42</v>
      </c>
      <c r="B34" s="33" t="s">
        <v>63</v>
      </c>
      <c r="C34" s="34"/>
      <c r="D34" s="35" t="s">
        <v>64</v>
      </c>
      <c r="E34" s="35"/>
      <c r="F34" s="35"/>
      <c r="G34" s="35">
        <v>196.46</v>
      </c>
      <c r="H34" s="35"/>
      <c r="I34" s="35"/>
      <c r="J34" s="35"/>
      <c r="K34" s="35" t="s">
        <v>65</v>
      </c>
      <c r="L34" s="35">
        <v>3250.1</v>
      </c>
      <c r="M34" s="35"/>
      <c r="N34" s="35"/>
      <c r="O34" s="35"/>
      <c r="P34" s="25"/>
    </row>
    <row r="35" spans="1:16" s="2" customFormat="1" ht="14.25">
      <c r="A35" s="32" t="s">
        <v>42</v>
      </c>
      <c r="B35" s="33" t="s">
        <v>49</v>
      </c>
      <c r="C35" s="34"/>
      <c r="D35" s="35"/>
      <c r="E35" s="35"/>
      <c r="F35" s="35"/>
      <c r="G35" s="35">
        <v>1696.09</v>
      </c>
      <c r="H35" s="35"/>
      <c r="I35" s="35"/>
      <c r="J35" s="35"/>
      <c r="K35" s="35"/>
      <c r="L35" s="35">
        <v>19704.96</v>
      </c>
      <c r="M35" s="35"/>
      <c r="N35" s="35"/>
      <c r="O35" s="35"/>
      <c r="P35" s="25"/>
    </row>
    <row r="36" spans="1:16" s="2" customFormat="1" ht="85.5">
      <c r="A36" s="27">
        <v>3</v>
      </c>
      <c r="B36" s="28" t="s">
        <v>66</v>
      </c>
      <c r="C36" s="29" t="s">
        <v>67</v>
      </c>
      <c r="D36" s="30">
        <v>71.180000000000007</v>
      </c>
      <c r="E36" s="30">
        <v>70.98</v>
      </c>
      <c r="F36" s="30">
        <v>0.2</v>
      </c>
      <c r="G36" s="30">
        <v>28.12</v>
      </c>
      <c r="H36" s="30">
        <v>28.04</v>
      </c>
      <c r="I36" s="30">
        <v>0.08</v>
      </c>
      <c r="J36" s="31" t="s">
        <v>40</v>
      </c>
      <c r="K36" s="31" t="s">
        <v>68</v>
      </c>
      <c r="L36" s="30">
        <v>511.98</v>
      </c>
      <c r="M36" s="30">
        <v>511.68</v>
      </c>
      <c r="N36" s="30">
        <v>0.3</v>
      </c>
      <c r="O36" s="30">
        <v>3.5945</v>
      </c>
    </row>
    <row r="37" spans="1:16" s="2" customFormat="1" ht="14.25">
      <c r="A37" s="32" t="s">
        <v>42</v>
      </c>
      <c r="B37" s="33" t="s">
        <v>69</v>
      </c>
      <c r="C37" s="34"/>
      <c r="D37" s="37">
        <v>0.83</v>
      </c>
      <c r="E37" s="35"/>
      <c r="F37" s="35"/>
      <c r="G37" s="35">
        <v>23.27</v>
      </c>
      <c r="H37" s="35"/>
      <c r="I37" s="35"/>
      <c r="J37" s="35"/>
      <c r="K37" s="35" t="s">
        <v>70</v>
      </c>
      <c r="L37" s="35">
        <v>296.77</v>
      </c>
      <c r="M37" s="35"/>
      <c r="N37" s="35"/>
      <c r="O37" s="35"/>
      <c r="P37" s="25"/>
    </row>
    <row r="38" spans="1:16" s="2" customFormat="1" ht="14.25">
      <c r="A38" s="32" t="s">
        <v>42</v>
      </c>
      <c r="B38" s="33" t="s">
        <v>71</v>
      </c>
      <c r="C38" s="34"/>
      <c r="D38" s="37">
        <v>0.65</v>
      </c>
      <c r="E38" s="35"/>
      <c r="F38" s="35"/>
      <c r="G38" s="35">
        <v>18.23</v>
      </c>
      <c r="H38" s="35"/>
      <c r="I38" s="35"/>
      <c r="J38" s="35"/>
      <c r="K38" s="35" t="s">
        <v>72</v>
      </c>
      <c r="L38" s="35">
        <v>301.89</v>
      </c>
      <c r="M38" s="35"/>
      <c r="N38" s="35"/>
      <c r="O38" s="35"/>
      <c r="P38" s="25"/>
    </row>
    <row r="39" spans="1:16" s="2" customFormat="1" ht="14.25">
      <c r="A39" s="32" t="s">
        <v>42</v>
      </c>
      <c r="B39" s="33" t="s">
        <v>49</v>
      </c>
      <c r="C39" s="34"/>
      <c r="D39" s="35"/>
      <c r="E39" s="35"/>
      <c r="F39" s="35"/>
      <c r="G39" s="35">
        <v>69.62</v>
      </c>
      <c r="H39" s="35"/>
      <c r="I39" s="35"/>
      <c r="J39" s="35"/>
      <c r="K39" s="35"/>
      <c r="L39" s="35">
        <v>1110.6400000000001</v>
      </c>
      <c r="M39" s="35"/>
      <c r="N39" s="35"/>
      <c r="O39" s="35"/>
      <c r="P39" s="25"/>
    </row>
    <row r="40" spans="1:16" s="2" customFormat="1" ht="71.25">
      <c r="A40" s="27">
        <v>4</v>
      </c>
      <c r="B40" s="28" t="s">
        <v>73</v>
      </c>
      <c r="C40" s="29" t="s">
        <v>74</v>
      </c>
      <c r="D40" s="30">
        <v>1201.44</v>
      </c>
      <c r="E40" s="30">
        <v>1150.9100000000001</v>
      </c>
      <c r="F40" s="30">
        <v>50.53</v>
      </c>
      <c r="G40" s="30">
        <v>360.43</v>
      </c>
      <c r="H40" s="30">
        <v>345.27</v>
      </c>
      <c r="I40" s="30">
        <v>15.16</v>
      </c>
      <c r="J40" s="31" t="s">
        <v>40</v>
      </c>
      <c r="K40" s="31" t="s">
        <v>75</v>
      </c>
      <c r="L40" s="30">
        <v>6365.66</v>
      </c>
      <c r="M40" s="30">
        <v>6301.23</v>
      </c>
      <c r="N40" s="30">
        <v>64.430000000000007</v>
      </c>
      <c r="O40" s="30">
        <v>38.97</v>
      </c>
    </row>
    <row r="41" spans="1:16" s="2" customFormat="1" ht="14.25">
      <c r="A41" s="32" t="s">
        <v>42</v>
      </c>
      <c r="B41" s="33" t="s">
        <v>76</v>
      </c>
      <c r="C41" s="34"/>
      <c r="D41" s="37">
        <v>0.83</v>
      </c>
      <c r="E41" s="35"/>
      <c r="F41" s="35"/>
      <c r="G41" s="35">
        <v>286.57</v>
      </c>
      <c r="H41" s="35"/>
      <c r="I41" s="35"/>
      <c r="J41" s="35"/>
      <c r="K41" s="35" t="s">
        <v>70</v>
      </c>
      <c r="L41" s="35">
        <v>3654.71</v>
      </c>
      <c r="M41" s="35"/>
      <c r="N41" s="35"/>
      <c r="O41" s="35"/>
      <c r="P41" s="25"/>
    </row>
    <row r="42" spans="1:16" s="2" customFormat="1" ht="14.25">
      <c r="A42" s="32" t="s">
        <v>42</v>
      </c>
      <c r="B42" s="33" t="s">
        <v>77</v>
      </c>
      <c r="C42" s="34"/>
      <c r="D42" s="37">
        <v>0.65</v>
      </c>
      <c r="E42" s="35"/>
      <c r="F42" s="35"/>
      <c r="G42" s="35">
        <v>224.43</v>
      </c>
      <c r="H42" s="35"/>
      <c r="I42" s="35"/>
      <c r="J42" s="35"/>
      <c r="K42" s="35" t="s">
        <v>72</v>
      </c>
      <c r="L42" s="35">
        <v>3717.73</v>
      </c>
      <c r="M42" s="35"/>
      <c r="N42" s="35"/>
      <c r="O42" s="35"/>
      <c r="P42" s="25"/>
    </row>
    <row r="43" spans="1:16" s="2" customFormat="1" ht="14.25">
      <c r="A43" s="32" t="s">
        <v>42</v>
      </c>
      <c r="B43" s="33" t="s">
        <v>49</v>
      </c>
      <c r="C43" s="34"/>
      <c r="D43" s="35"/>
      <c r="E43" s="35"/>
      <c r="F43" s="35"/>
      <c r="G43" s="35">
        <v>871.43</v>
      </c>
      <c r="H43" s="35"/>
      <c r="I43" s="35"/>
      <c r="J43" s="35"/>
      <c r="K43" s="35"/>
      <c r="L43" s="35">
        <v>13738.1</v>
      </c>
      <c r="M43" s="35"/>
      <c r="N43" s="35"/>
      <c r="O43" s="35"/>
      <c r="P43" s="25"/>
    </row>
    <row r="44" spans="1:16" s="2" customFormat="1" ht="71.25">
      <c r="A44" s="27">
        <v>5</v>
      </c>
      <c r="B44" s="28" t="s">
        <v>78</v>
      </c>
      <c r="C44" s="36">
        <v>0.64200000000000002</v>
      </c>
      <c r="D44" s="30">
        <v>548.29999999999995</v>
      </c>
      <c r="E44" s="31" t="s">
        <v>79</v>
      </c>
      <c r="F44" s="30"/>
      <c r="G44" s="30">
        <v>352.01</v>
      </c>
      <c r="H44" s="31" t="s">
        <v>80</v>
      </c>
      <c r="I44" s="30"/>
      <c r="J44" s="31" t="s">
        <v>81</v>
      </c>
      <c r="K44" s="30"/>
      <c r="L44" s="30">
        <v>2554.58</v>
      </c>
      <c r="M44" s="31" t="s">
        <v>82</v>
      </c>
      <c r="N44" s="30"/>
      <c r="O44" s="30"/>
    </row>
    <row r="45" spans="1:16" s="2" customFormat="1" ht="164.25" customHeight="1">
      <c r="A45" s="27">
        <v>6</v>
      </c>
      <c r="B45" s="28" t="s">
        <v>83</v>
      </c>
      <c r="C45" s="36">
        <v>687.7</v>
      </c>
      <c r="D45" s="30">
        <v>0.98</v>
      </c>
      <c r="E45" s="30">
        <v>0.98</v>
      </c>
      <c r="F45" s="30"/>
      <c r="G45" s="30">
        <v>673.95</v>
      </c>
      <c r="H45" s="30">
        <v>673.95</v>
      </c>
      <c r="I45" s="30"/>
      <c r="J45" s="31" t="s">
        <v>40</v>
      </c>
      <c r="K45" s="31" t="s">
        <v>84</v>
      </c>
      <c r="L45" s="30">
        <v>12268.57</v>
      </c>
      <c r="M45" s="30">
        <v>12268.57</v>
      </c>
      <c r="N45" s="30"/>
      <c r="O45" s="30">
        <v>79.085499999999996</v>
      </c>
    </row>
    <row r="46" spans="1:16" s="2" customFormat="1" ht="14.25">
      <c r="A46" s="32" t="s">
        <v>42</v>
      </c>
      <c r="B46" s="33" t="s">
        <v>85</v>
      </c>
      <c r="C46" s="34"/>
      <c r="D46" s="35" t="s">
        <v>86</v>
      </c>
      <c r="E46" s="35"/>
      <c r="F46" s="35"/>
      <c r="G46" s="35">
        <v>545.9</v>
      </c>
      <c r="H46" s="35"/>
      <c r="I46" s="35"/>
      <c r="J46" s="35"/>
      <c r="K46" s="35" t="s">
        <v>87</v>
      </c>
      <c r="L46" s="35">
        <v>6993.08</v>
      </c>
      <c r="M46" s="35"/>
      <c r="N46" s="35"/>
      <c r="O46" s="35"/>
      <c r="P46" s="25"/>
    </row>
    <row r="47" spans="1:16" s="2" customFormat="1" ht="14.25">
      <c r="A47" s="32" t="s">
        <v>42</v>
      </c>
      <c r="B47" s="33" t="s">
        <v>88</v>
      </c>
      <c r="C47" s="34"/>
      <c r="D47" s="35" t="s">
        <v>47</v>
      </c>
      <c r="E47" s="35"/>
      <c r="F47" s="35"/>
      <c r="G47" s="35">
        <v>401</v>
      </c>
      <c r="H47" s="35"/>
      <c r="I47" s="35"/>
      <c r="J47" s="35"/>
      <c r="K47" s="35" t="s">
        <v>48</v>
      </c>
      <c r="L47" s="35">
        <v>6625.03</v>
      </c>
      <c r="M47" s="35"/>
      <c r="N47" s="35"/>
      <c r="O47" s="35"/>
      <c r="P47" s="25"/>
    </row>
    <row r="48" spans="1:16" s="2" customFormat="1" ht="14.25">
      <c r="A48" s="32" t="s">
        <v>42</v>
      </c>
      <c r="B48" s="33" t="s">
        <v>49</v>
      </c>
      <c r="C48" s="34"/>
      <c r="D48" s="35"/>
      <c r="E48" s="35"/>
      <c r="F48" s="35"/>
      <c r="G48" s="35">
        <v>1620.85</v>
      </c>
      <c r="H48" s="35"/>
      <c r="I48" s="35"/>
      <c r="J48" s="35"/>
      <c r="K48" s="35"/>
      <c r="L48" s="35">
        <v>25886.68</v>
      </c>
      <c r="M48" s="35"/>
      <c r="N48" s="35"/>
      <c r="O48" s="35"/>
      <c r="P48" s="25"/>
    </row>
    <row r="49" spans="1:16" s="2" customFormat="1" ht="99.75">
      <c r="A49" s="27">
        <v>7</v>
      </c>
      <c r="B49" s="28" t="s">
        <v>409</v>
      </c>
      <c r="C49" s="29" t="s">
        <v>89</v>
      </c>
      <c r="D49" s="30">
        <v>68.61</v>
      </c>
      <c r="E49" s="31" t="s">
        <v>90</v>
      </c>
      <c r="F49" s="31" t="s">
        <v>91</v>
      </c>
      <c r="G49" s="30">
        <v>525.16999999999996</v>
      </c>
      <c r="H49" s="31" t="s">
        <v>92</v>
      </c>
      <c r="I49" s="31" t="s">
        <v>93</v>
      </c>
      <c r="J49" s="31" t="s">
        <v>94</v>
      </c>
      <c r="K49" s="31" t="s">
        <v>95</v>
      </c>
      <c r="L49" s="30">
        <v>6799.94</v>
      </c>
      <c r="M49" s="31" t="s">
        <v>96</v>
      </c>
      <c r="N49" s="31" t="s">
        <v>97</v>
      </c>
      <c r="O49" s="31" t="s">
        <v>98</v>
      </c>
    </row>
    <row r="50" spans="1:16" s="2" customFormat="1" ht="14.25">
      <c r="A50" s="32" t="s">
        <v>42</v>
      </c>
      <c r="B50" s="33" t="s">
        <v>99</v>
      </c>
      <c r="C50" s="34"/>
      <c r="D50" s="37">
        <v>0.83</v>
      </c>
      <c r="E50" s="35"/>
      <c r="F50" s="35"/>
      <c r="G50" s="35">
        <v>248.41</v>
      </c>
      <c r="H50" s="35"/>
      <c r="I50" s="35"/>
      <c r="J50" s="35"/>
      <c r="K50" s="35" t="s">
        <v>70</v>
      </c>
      <c r="L50" s="35">
        <v>3167.93</v>
      </c>
      <c r="M50" s="35"/>
      <c r="N50" s="35"/>
      <c r="O50" s="35"/>
      <c r="P50" s="25"/>
    </row>
    <row r="51" spans="1:16" s="2" customFormat="1" ht="14.25">
      <c r="A51" s="32" t="s">
        <v>42</v>
      </c>
      <c r="B51" s="33" t="s">
        <v>100</v>
      </c>
      <c r="C51" s="34"/>
      <c r="D51" s="37">
        <v>0.65</v>
      </c>
      <c r="E51" s="35"/>
      <c r="F51" s="35"/>
      <c r="G51" s="35">
        <v>194.54</v>
      </c>
      <c r="H51" s="35"/>
      <c r="I51" s="35"/>
      <c r="J51" s="35"/>
      <c r="K51" s="35" t="s">
        <v>72</v>
      </c>
      <c r="L51" s="35">
        <v>3222.55</v>
      </c>
      <c r="M51" s="35"/>
      <c r="N51" s="35"/>
      <c r="O51" s="35"/>
      <c r="P51" s="25"/>
    </row>
    <row r="52" spans="1:16" s="2" customFormat="1" ht="14.25">
      <c r="A52" s="32" t="s">
        <v>42</v>
      </c>
      <c r="B52" s="33" t="s">
        <v>49</v>
      </c>
      <c r="C52" s="34"/>
      <c r="D52" s="35"/>
      <c r="E52" s="35"/>
      <c r="F52" s="35"/>
      <c r="G52" s="35">
        <v>968.12</v>
      </c>
      <c r="H52" s="35"/>
      <c r="I52" s="35"/>
      <c r="J52" s="35"/>
      <c r="K52" s="35"/>
      <c r="L52" s="35">
        <v>13190.42</v>
      </c>
      <c r="M52" s="35"/>
      <c r="N52" s="35"/>
      <c r="O52" s="35"/>
      <c r="P52" s="25"/>
    </row>
    <row r="53" spans="1:16" s="2" customFormat="1" ht="57">
      <c r="A53" s="27">
        <v>8</v>
      </c>
      <c r="B53" s="28" t="s">
        <v>101</v>
      </c>
      <c r="C53" s="36">
        <v>-2.3E-2</v>
      </c>
      <c r="D53" s="30">
        <v>8475</v>
      </c>
      <c r="E53" s="31" t="s">
        <v>102</v>
      </c>
      <c r="F53" s="30"/>
      <c r="G53" s="30">
        <v>-194.93</v>
      </c>
      <c r="H53" s="31" t="s">
        <v>103</v>
      </c>
      <c r="I53" s="30"/>
      <c r="J53" s="31" t="s">
        <v>104</v>
      </c>
      <c r="K53" s="30"/>
      <c r="L53" s="30">
        <v>-1258.71</v>
      </c>
      <c r="M53" s="31" t="s">
        <v>105</v>
      </c>
      <c r="N53" s="30"/>
      <c r="O53" s="30"/>
    </row>
    <row r="54" spans="1:16" s="2" customFormat="1" ht="57">
      <c r="A54" s="27">
        <v>9</v>
      </c>
      <c r="B54" s="28" t="s">
        <v>106</v>
      </c>
      <c r="C54" s="29" t="s">
        <v>107</v>
      </c>
      <c r="D54" s="30">
        <v>7.55</v>
      </c>
      <c r="E54" s="31" t="s">
        <v>108</v>
      </c>
      <c r="F54" s="30"/>
      <c r="G54" s="30">
        <v>6645.93</v>
      </c>
      <c r="H54" s="31" t="s">
        <v>109</v>
      </c>
      <c r="I54" s="30"/>
      <c r="J54" s="31" t="s">
        <v>110</v>
      </c>
      <c r="K54" s="30"/>
      <c r="L54" s="30">
        <v>32507.85</v>
      </c>
      <c r="M54" s="31" t="s">
        <v>111</v>
      </c>
      <c r="N54" s="30"/>
      <c r="O54" s="30"/>
    </row>
    <row r="55" spans="1:16" s="2" customFormat="1" ht="171.75" customHeight="1">
      <c r="A55" s="27">
        <v>10</v>
      </c>
      <c r="B55" s="28" t="s">
        <v>112</v>
      </c>
      <c r="C55" s="29" t="s">
        <v>113</v>
      </c>
      <c r="D55" s="30">
        <v>1542.32</v>
      </c>
      <c r="E55" s="31" t="s">
        <v>114</v>
      </c>
      <c r="F55" s="31" t="s">
        <v>115</v>
      </c>
      <c r="G55" s="30">
        <v>10606.53</v>
      </c>
      <c r="H55" s="31" t="s">
        <v>116</v>
      </c>
      <c r="I55" s="31" t="s">
        <v>117</v>
      </c>
      <c r="J55" s="31" t="s">
        <v>118</v>
      </c>
      <c r="K55" s="31" t="s">
        <v>119</v>
      </c>
      <c r="L55" s="30">
        <v>109602.94</v>
      </c>
      <c r="M55" s="31" t="s">
        <v>120</v>
      </c>
      <c r="N55" s="31" t="s">
        <v>121</v>
      </c>
      <c r="O55" s="31" t="s">
        <v>122</v>
      </c>
    </row>
    <row r="56" spans="1:16" s="2" customFormat="1" ht="14.25">
      <c r="A56" s="32" t="s">
        <v>42</v>
      </c>
      <c r="B56" s="33" t="s">
        <v>123</v>
      </c>
      <c r="C56" s="34"/>
      <c r="D56" s="35" t="s">
        <v>124</v>
      </c>
      <c r="E56" s="35"/>
      <c r="F56" s="35"/>
      <c r="G56" s="35">
        <v>4736.37</v>
      </c>
      <c r="H56" s="35"/>
      <c r="I56" s="35"/>
      <c r="J56" s="35"/>
      <c r="K56" s="35" t="s">
        <v>125</v>
      </c>
      <c r="L56" s="35">
        <v>60827.07</v>
      </c>
      <c r="M56" s="35"/>
      <c r="N56" s="35"/>
      <c r="O56" s="35"/>
      <c r="P56" s="25"/>
    </row>
    <row r="57" spans="1:16" s="2" customFormat="1" ht="14.25">
      <c r="A57" s="32" t="s">
        <v>42</v>
      </c>
      <c r="B57" s="33" t="s">
        <v>126</v>
      </c>
      <c r="C57" s="34"/>
      <c r="D57" s="35" t="s">
        <v>127</v>
      </c>
      <c r="E57" s="35"/>
      <c r="F57" s="35"/>
      <c r="G57" s="35">
        <v>2423.0100000000002</v>
      </c>
      <c r="H57" s="35"/>
      <c r="I57" s="35"/>
      <c r="J57" s="35"/>
      <c r="K57" s="35" t="s">
        <v>128</v>
      </c>
      <c r="L57" s="35">
        <v>40017.81</v>
      </c>
      <c r="M57" s="35"/>
      <c r="N57" s="35"/>
      <c r="O57" s="35"/>
      <c r="P57" s="25"/>
    </row>
    <row r="58" spans="1:16" s="2" customFormat="1" ht="14.25">
      <c r="A58" s="32" t="s">
        <v>42</v>
      </c>
      <c r="B58" s="33" t="s">
        <v>49</v>
      </c>
      <c r="C58" s="34"/>
      <c r="D58" s="35"/>
      <c r="E58" s="35"/>
      <c r="F58" s="35"/>
      <c r="G58" s="35">
        <v>17765.91</v>
      </c>
      <c r="H58" s="35"/>
      <c r="I58" s="35"/>
      <c r="J58" s="35"/>
      <c r="K58" s="35"/>
      <c r="L58" s="35">
        <v>210447.82</v>
      </c>
      <c r="M58" s="35"/>
      <c r="N58" s="35"/>
      <c r="O58" s="35"/>
      <c r="P58" s="25"/>
    </row>
    <row r="59" spans="1:16" s="2" customFormat="1" ht="57">
      <c r="A59" s="27">
        <v>11</v>
      </c>
      <c r="B59" s="28" t="s">
        <v>129</v>
      </c>
      <c r="C59" s="36">
        <v>-3.09E-2</v>
      </c>
      <c r="D59" s="30">
        <v>6143.8</v>
      </c>
      <c r="E59" s="31" t="s">
        <v>130</v>
      </c>
      <c r="F59" s="30"/>
      <c r="G59" s="30">
        <v>-189.84</v>
      </c>
      <c r="H59" s="31" t="s">
        <v>131</v>
      </c>
      <c r="I59" s="30"/>
      <c r="J59" s="31" t="s">
        <v>132</v>
      </c>
      <c r="K59" s="30"/>
      <c r="L59" s="30">
        <v>-1403.87</v>
      </c>
      <c r="M59" s="31" t="s">
        <v>133</v>
      </c>
      <c r="N59" s="30"/>
      <c r="O59" s="30"/>
    </row>
    <row r="60" spans="1:16" s="2" customFormat="1" ht="57">
      <c r="A60" s="27">
        <v>12</v>
      </c>
      <c r="B60" s="28" t="s">
        <v>134</v>
      </c>
      <c r="C60" s="36">
        <v>-21.32</v>
      </c>
      <c r="D60" s="30">
        <v>6.09</v>
      </c>
      <c r="E60" s="31" t="s">
        <v>135</v>
      </c>
      <c r="F60" s="30"/>
      <c r="G60" s="30">
        <v>-129.84</v>
      </c>
      <c r="H60" s="31" t="s">
        <v>136</v>
      </c>
      <c r="I60" s="30"/>
      <c r="J60" s="31" t="s">
        <v>137</v>
      </c>
      <c r="K60" s="30"/>
      <c r="L60" s="30">
        <v>-640.45000000000005</v>
      </c>
      <c r="M60" s="31" t="s">
        <v>138</v>
      </c>
      <c r="N60" s="30"/>
      <c r="O60" s="30"/>
    </row>
    <row r="61" spans="1:16" s="2" customFormat="1" ht="85.5">
      <c r="A61" s="27">
        <v>13</v>
      </c>
      <c r="B61" s="28" t="s">
        <v>139</v>
      </c>
      <c r="C61" s="36">
        <v>-4.1300000000000003E-2</v>
      </c>
      <c r="D61" s="30">
        <v>35011</v>
      </c>
      <c r="E61" s="31" t="s">
        <v>140</v>
      </c>
      <c r="F61" s="30"/>
      <c r="G61" s="30">
        <v>-1445.95</v>
      </c>
      <c r="H61" s="31" t="s">
        <v>141</v>
      </c>
      <c r="I61" s="30"/>
      <c r="J61" s="31" t="s">
        <v>142</v>
      </c>
      <c r="K61" s="30"/>
      <c r="L61" s="30">
        <v>-6161.71</v>
      </c>
      <c r="M61" s="31" t="s">
        <v>143</v>
      </c>
      <c r="N61" s="30"/>
      <c r="O61" s="30"/>
    </row>
    <row r="62" spans="1:16" s="2" customFormat="1" ht="57">
      <c r="A62" s="27">
        <v>14</v>
      </c>
      <c r="B62" s="28" t="s">
        <v>144</v>
      </c>
      <c r="C62" s="36">
        <v>-24.07</v>
      </c>
      <c r="D62" s="30">
        <v>1.82</v>
      </c>
      <c r="E62" s="31" t="s">
        <v>145</v>
      </c>
      <c r="F62" s="30"/>
      <c r="G62" s="30">
        <v>-43.81</v>
      </c>
      <c r="H62" s="31" t="s">
        <v>146</v>
      </c>
      <c r="I62" s="30"/>
      <c r="J62" s="31" t="s">
        <v>147</v>
      </c>
      <c r="K62" s="30"/>
      <c r="L62" s="30">
        <v>-322.77999999999997</v>
      </c>
      <c r="M62" s="31" t="s">
        <v>148</v>
      </c>
      <c r="N62" s="30"/>
      <c r="O62" s="30"/>
    </row>
    <row r="63" spans="1:16" s="2" customFormat="1" ht="71.25">
      <c r="A63" s="27">
        <v>15</v>
      </c>
      <c r="B63" s="28" t="s">
        <v>149</v>
      </c>
      <c r="C63" s="36">
        <v>-0.37140000000000001</v>
      </c>
      <c r="D63" s="30">
        <v>11200</v>
      </c>
      <c r="E63" s="31" t="s">
        <v>150</v>
      </c>
      <c r="F63" s="30"/>
      <c r="G63" s="30">
        <v>-4159.68</v>
      </c>
      <c r="H63" s="31" t="s">
        <v>151</v>
      </c>
      <c r="I63" s="30"/>
      <c r="J63" s="31" t="s">
        <v>152</v>
      </c>
      <c r="K63" s="30"/>
      <c r="L63" s="30">
        <v>-19523.61</v>
      </c>
      <c r="M63" s="31" t="s">
        <v>153</v>
      </c>
      <c r="N63" s="30"/>
      <c r="O63" s="30"/>
    </row>
    <row r="64" spans="1:16" s="2" customFormat="1" ht="187.5" customHeight="1">
      <c r="A64" s="27">
        <v>16</v>
      </c>
      <c r="B64" s="28" t="s">
        <v>154</v>
      </c>
      <c r="C64" s="29" t="s">
        <v>155</v>
      </c>
      <c r="D64" s="30">
        <v>39.409999999999997</v>
      </c>
      <c r="E64" s="31" t="s">
        <v>156</v>
      </c>
      <c r="F64" s="30"/>
      <c r="G64" s="30">
        <v>34690.89</v>
      </c>
      <c r="H64" s="31" t="s">
        <v>157</v>
      </c>
      <c r="I64" s="30"/>
      <c r="J64" s="31" t="s">
        <v>158</v>
      </c>
      <c r="K64" s="30"/>
      <c r="L64" s="30">
        <v>307904.75</v>
      </c>
      <c r="M64" s="31" t="s">
        <v>159</v>
      </c>
      <c r="N64" s="30"/>
      <c r="O64" s="30"/>
    </row>
    <row r="65" spans="1:16" s="2" customFormat="1" ht="71.25">
      <c r="A65" s="27">
        <v>17</v>
      </c>
      <c r="B65" s="28" t="s">
        <v>160</v>
      </c>
      <c r="C65" s="36">
        <v>345</v>
      </c>
      <c r="D65" s="30">
        <v>6.63</v>
      </c>
      <c r="E65" s="31" t="s">
        <v>161</v>
      </c>
      <c r="F65" s="30"/>
      <c r="G65" s="30">
        <v>2287.35</v>
      </c>
      <c r="H65" s="31" t="s">
        <v>162</v>
      </c>
      <c r="I65" s="30"/>
      <c r="J65" s="31" t="s">
        <v>163</v>
      </c>
      <c r="K65" s="30"/>
      <c r="L65" s="30">
        <v>30867.15</v>
      </c>
      <c r="M65" s="31" t="s">
        <v>164</v>
      </c>
      <c r="N65" s="30"/>
      <c r="O65" s="30"/>
    </row>
    <row r="66" spans="1:16" s="2" customFormat="1" ht="71.25">
      <c r="A66" s="27">
        <v>18</v>
      </c>
      <c r="B66" s="28" t="s">
        <v>165</v>
      </c>
      <c r="C66" s="29" t="s">
        <v>166</v>
      </c>
      <c r="D66" s="30">
        <v>0.34</v>
      </c>
      <c r="E66" s="31" t="s">
        <v>167</v>
      </c>
      <c r="F66" s="30"/>
      <c r="G66" s="30">
        <v>1197.1500000000001</v>
      </c>
      <c r="H66" s="31" t="s">
        <v>168</v>
      </c>
      <c r="I66" s="30"/>
      <c r="J66" s="31" t="s">
        <v>169</v>
      </c>
      <c r="K66" s="30"/>
      <c r="L66" s="30">
        <v>9084.24</v>
      </c>
      <c r="M66" s="31" t="s">
        <v>170</v>
      </c>
      <c r="N66" s="30"/>
      <c r="O66" s="30"/>
    </row>
    <row r="67" spans="1:16" s="2" customFormat="1" ht="71.25">
      <c r="A67" s="27">
        <v>19</v>
      </c>
      <c r="B67" s="28" t="s">
        <v>171</v>
      </c>
      <c r="C67" s="29" t="s">
        <v>172</v>
      </c>
      <c r="D67" s="30">
        <v>200</v>
      </c>
      <c r="E67" s="31" t="s">
        <v>173</v>
      </c>
      <c r="F67" s="30"/>
      <c r="G67" s="30">
        <v>550.16</v>
      </c>
      <c r="H67" s="31" t="s">
        <v>174</v>
      </c>
      <c r="I67" s="30"/>
      <c r="J67" s="31" t="s">
        <v>175</v>
      </c>
      <c r="K67" s="30"/>
      <c r="L67" s="30">
        <v>3849.22</v>
      </c>
      <c r="M67" s="31" t="s">
        <v>176</v>
      </c>
      <c r="N67" s="30"/>
      <c r="O67" s="30"/>
    </row>
    <row r="68" spans="1:16" s="2" customFormat="1" ht="71.25">
      <c r="A68" s="27">
        <v>20</v>
      </c>
      <c r="B68" s="28" t="s">
        <v>177</v>
      </c>
      <c r="C68" s="29" t="s">
        <v>178</v>
      </c>
      <c r="D68" s="30">
        <v>51.4</v>
      </c>
      <c r="E68" s="31" t="s">
        <v>179</v>
      </c>
      <c r="F68" s="30"/>
      <c r="G68" s="30">
        <v>1413.91</v>
      </c>
      <c r="H68" s="31" t="s">
        <v>180</v>
      </c>
      <c r="I68" s="30"/>
      <c r="J68" s="31" t="s">
        <v>181</v>
      </c>
      <c r="K68" s="30"/>
      <c r="L68" s="30">
        <v>6235.24</v>
      </c>
      <c r="M68" s="31" t="s">
        <v>182</v>
      </c>
      <c r="N68" s="30"/>
      <c r="O68" s="30"/>
    </row>
    <row r="69" spans="1:16" s="2" customFormat="1" ht="71.25">
      <c r="A69" s="27">
        <v>21</v>
      </c>
      <c r="B69" s="28" t="s">
        <v>183</v>
      </c>
      <c r="C69" s="36">
        <v>61.89</v>
      </c>
      <c r="D69" s="30">
        <v>95.61</v>
      </c>
      <c r="E69" s="31" t="s">
        <v>184</v>
      </c>
      <c r="F69" s="30"/>
      <c r="G69" s="30">
        <v>5917.3</v>
      </c>
      <c r="H69" s="31" t="s">
        <v>185</v>
      </c>
      <c r="I69" s="30"/>
      <c r="J69" s="31" t="s">
        <v>186</v>
      </c>
      <c r="K69" s="30"/>
      <c r="L69" s="30">
        <v>41544.28</v>
      </c>
      <c r="M69" s="31" t="s">
        <v>187</v>
      </c>
      <c r="N69" s="30"/>
      <c r="O69" s="30"/>
    </row>
    <row r="70" spans="1:16" s="2" customFormat="1" ht="172.5" customHeight="1">
      <c r="A70" s="27">
        <v>22</v>
      </c>
      <c r="B70" s="28" t="s">
        <v>410</v>
      </c>
      <c r="C70" s="29" t="s">
        <v>188</v>
      </c>
      <c r="D70" s="30">
        <v>5999.72</v>
      </c>
      <c r="E70" s="31" t="s">
        <v>189</v>
      </c>
      <c r="F70" s="31" t="s">
        <v>190</v>
      </c>
      <c r="G70" s="30">
        <v>12595.81</v>
      </c>
      <c r="H70" s="31" t="s">
        <v>191</v>
      </c>
      <c r="I70" s="31" t="s">
        <v>192</v>
      </c>
      <c r="J70" s="31" t="s">
        <v>193</v>
      </c>
      <c r="K70" s="31" t="s">
        <v>194</v>
      </c>
      <c r="L70" s="30">
        <v>114183.15</v>
      </c>
      <c r="M70" s="31" t="s">
        <v>195</v>
      </c>
      <c r="N70" s="31" t="s">
        <v>196</v>
      </c>
      <c r="O70" s="31" t="s">
        <v>197</v>
      </c>
    </row>
    <row r="71" spans="1:16" s="2" customFormat="1" ht="14.25">
      <c r="A71" s="32" t="s">
        <v>42</v>
      </c>
      <c r="B71" s="33" t="s">
        <v>198</v>
      </c>
      <c r="C71" s="34"/>
      <c r="D71" s="35" t="s">
        <v>124</v>
      </c>
      <c r="E71" s="35"/>
      <c r="F71" s="35"/>
      <c r="G71" s="35">
        <v>398.47</v>
      </c>
      <c r="H71" s="35"/>
      <c r="I71" s="35"/>
      <c r="J71" s="35"/>
      <c r="K71" s="35" t="s">
        <v>125</v>
      </c>
      <c r="L71" s="35">
        <v>5117.25</v>
      </c>
      <c r="M71" s="35"/>
      <c r="N71" s="35"/>
      <c r="O71" s="35"/>
      <c r="P71" s="25"/>
    </row>
    <row r="72" spans="1:16" s="2" customFormat="1" ht="14.25">
      <c r="A72" s="32" t="s">
        <v>42</v>
      </c>
      <c r="B72" s="33" t="s">
        <v>199</v>
      </c>
      <c r="C72" s="34"/>
      <c r="D72" s="35" t="s">
        <v>127</v>
      </c>
      <c r="E72" s="35"/>
      <c r="F72" s="35"/>
      <c r="G72" s="35">
        <v>203.84</v>
      </c>
      <c r="H72" s="35"/>
      <c r="I72" s="35"/>
      <c r="J72" s="35"/>
      <c r="K72" s="35" t="s">
        <v>128</v>
      </c>
      <c r="L72" s="35">
        <v>3366.61</v>
      </c>
      <c r="M72" s="35"/>
      <c r="N72" s="35"/>
      <c r="O72" s="35"/>
      <c r="P72" s="25"/>
    </row>
    <row r="73" spans="1:16" s="2" customFormat="1" ht="14.25">
      <c r="A73" s="32" t="s">
        <v>42</v>
      </c>
      <c r="B73" s="33" t="s">
        <v>49</v>
      </c>
      <c r="C73" s="34"/>
      <c r="D73" s="35"/>
      <c r="E73" s="35"/>
      <c r="F73" s="35"/>
      <c r="G73" s="35">
        <v>13198.12</v>
      </c>
      <c r="H73" s="35"/>
      <c r="I73" s="35"/>
      <c r="J73" s="35"/>
      <c r="K73" s="35"/>
      <c r="L73" s="35">
        <v>122667.01</v>
      </c>
      <c r="M73" s="35"/>
      <c r="N73" s="35"/>
      <c r="O73" s="35"/>
      <c r="P73" s="25"/>
    </row>
    <row r="74" spans="1:16" s="2" customFormat="1" ht="71.25">
      <c r="A74" s="27">
        <v>23</v>
      </c>
      <c r="B74" s="28" t="s">
        <v>160</v>
      </c>
      <c r="C74" s="36">
        <v>-220.4</v>
      </c>
      <c r="D74" s="30">
        <v>6.63</v>
      </c>
      <c r="E74" s="31" t="s">
        <v>161</v>
      </c>
      <c r="F74" s="30"/>
      <c r="G74" s="30">
        <v>-1461.25</v>
      </c>
      <c r="H74" s="31" t="s">
        <v>200</v>
      </c>
      <c r="I74" s="30"/>
      <c r="J74" s="31" t="s">
        <v>163</v>
      </c>
      <c r="K74" s="30"/>
      <c r="L74" s="30">
        <v>-19719.189999999999</v>
      </c>
      <c r="M74" s="31" t="s">
        <v>201</v>
      </c>
      <c r="N74" s="30"/>
      <c r="O74" s="30"/>
    </row>
    <row r="75" spans="1:16" s="2" customFormat="1" ht="57">
      <c r="A75" s="27">
        <v>24</v>
      </c>
      <c r="B75" s="28" t="s">
        <v>106</v>
      </c>
      <c r="C75" s="36">
        <v>106.1</v>
      </c>
      <c r="D75" s="30">
        <v>7.55</v>
      </c>
      <c r="E75" s="31" t="s">
        <v>108</v>
      </c>
      <c r="F75" s="30"/>
      <c r="G75" s="30">
        <v>801.06</v>
      </c>
      <c r="H75" s="31" t="s">
        <v>202</v>
      </c>
      <c r="I75" s="30"/>
      <c r="J75" s="31" t="s">
        <v>110</v>
      </c>
      <c r="K75" s="30"/>
      <c r="L75" s="30">
        <v>3918.27</v>
      </c>
      <c r="M75" s="31" t="s">
        <v>203</v>
      </c>
      <c r="N75" s="30"/>
      <c r="O75" s="30"/>
    </row>
    <row r="76" spans="1:16" s="2" customFormat="1" ht="173.25" customHeight="1">
      <c r="A76" s="27">
        <v>25</v>
      </c>
      <c r="B76" s="28" t="s">
        <v>411</v>
      </c>
      <c r="C76" s="36">
        <v>10</v>
      </c>
      <c r="D76" s="30">
        <v>55.15</v>
      </c>
      <c r="E76" s="31" t="s">
        <v>204</v>
      </c>
      <c r="F76" s="31" t="s">
        <v>205</v>
      </c>
      <c r="G76" s="30">
        <v>551.5</v>
      </c>
      <c r="H76" s="31" t="s">
        <v>206</v>
      </c>
      <c r="I76" s="31" t="s">
        <v>207</v>
      </c>
      <c r="J76" s="31" t="s">
        <v>208</v>
      </c>
      <c r="K76" s="31" t="s">
        <v>209</v>
      </c>
      <c r="L76" s="30">
        <v>7170.4</v>
      </c>
      <c r="M76" s="31" t="s">
        <v>210</v>
      </c>
      <c r="N76" s="31" t="s">
        <v>211</v>
      </c>
      <c r="O76" s="31" t="s">
        <v>212</v>
      </c>
    </row>
    <row r="77" spans="1:16" s="2" customFormat="1" ht="14.25">
      <c r="A77" s="32" t="s">
        <v>42</v>
      </c>
      <c r="B77" s="33" t="s">
        <v>213</v>
      </c>
      <c r="C77" s="34"/>
      <c r="D77" s="35" t="s">
        <v>214</v>
      </c>
      <c r="E77" s="35"/>
      <c r="F77" s="35"/>
      <c r="G77" s="35">
        <v>383.85</v>
      </c>
      <c r="H77" s="35"/>
      <c r="I77" s="35"/>
      <c r="J77" s="35"/>
      <c r="K77" s="35" t="s">
        <v>215</v>
      </c>
      <c r="L77" s="35">
        <v>4925.29</v>
      </c>
      <c r="M77" s="35"/>
      <c r="N77" s="35"/>
      <c r="O77" s="35"/>
      <c r="P77" s="25"/>
    </row>
    <row r="78" spans="1:16" s="2" customFormat="1" ht="14.25">
      <c r="A78" s="32" t="s">
        <v>42</v>
      </c>
      <c r="B78" s="33" t="s">
        <v>216</v>
      </c>
      <c r="C78" s="34"/>
      <c r="D78" s="35" t="s">
        <v>217</v>
      </c>
      <c r="E78" s="35"/>
      <c r="F78" s="35"/>
      <c r="G78" s="35">
        <v>235.07</v>
      </c>
      <c r="H78" s="35"/>
      <c r="I78" s="35"/>
      <c r="J78" s="35"/>
      <c r="K78" s="35" t="s">
        <v>218</v>
      </c>
      <c r="L78" s="35">
        <v>3830.78</v>
      </c>
      <c r="M78" s="35"/>
      <c r="N78" s="35"/>
      <c r="O78" s="35"/>
      <c r="P78" s="25"/>
    </row>
    <row r="79" spans="1:16" s="2" customFormat="1" ht="14.25">
      <c r="A79" s="32" t="s">
        <v>42</v>
      </c>
      <c r="B79" s="33" t="s">
        <v>49</v>
      </c>
      <c r="C79" s="34"/>
      <c r="D79" s="35"/>
      <c r="E79" s="35"/>
      <c r="F79" s="35"/>
      <c r="G79" s="35">
        <v>1170.42</v>
      </c>
      <c r="H79" s="35"/>
      <c r="I79" s="35"/>
      <c r="J79" s="35"/>
      <c r="K79" s="35"/>
      <c r="L79" s="35">
        <v>15926.47</v>
      </c>
      <c r="M79" s="35"/>
      <c r="N79" s="35"/>
      <c r="O79" s="35"/>
      <c r="P79" s="25"/>
    </row>
    <row r="80" spans="1:16" s="2" customFormat="1" ht="71.25">
      <c r="A80" s="27">
        <v>26</v>
      </c>
      <c r="B80" s="28" t="s">
        <v>219</v>
      </c>
      <c r="C80" s="36">
        <v>10</v>
      </c>
      <c r="D80" s="30">
        <v>136.18</v>
      </c>
      <c r="E80" s="31" t="s">
        <v>220</v>
      </c>
      <c r="F80" s="30"/>
      <c r="G80" s="30">
        <v>1361.8</v>
      </c>
      <c r="H80" s="31" t="s">
        <v>221</v>
      </c>
      <c r="I80" s="30"/>
      <c r="J80" s="31" t="s">
        <v>222</v>
      </c>
      <c r="K80" s="30"/>
      <c r="L80" s="30">
        <v>10200</v>
      </c>
      <c r="M80" s="31" t="s">
        <v>223</v>
      </c>
      <c r="N80" s="30"/>
      <c r="O80" s="30"/>
    </row>
    <row r="81" spans="1:16" s="2" customFormat="1" ht="57">
      <c r="A81" s="27">
        <v>27</v>
      </c>
      <c r="B81" s="28" t="s">
        <v>224</v>
      </c>
      <c r="C81" s="29" t="s">
        <v>225</v>
      </c>
      <c r="D81" s="30">
        <v>4728.16</v>
      </c>
      <c r="E81" s="31" t="s">
        <v>226</v>
      </c>
      <c r="F81" s="31" t="s">
        <v>227</v>
      </c>
      <c r="G81" s="30">
        <v>283.69</v>
      </c>
      <c r="H81" s="31" t="s">
        <v>228</v>
      </c>
      <c r="I81" s="31" t="s">
        <v>229</v>
      </c>
      <c r="J81" s="31" t="s">
        <v>230</v>
      </c>
      <c r="K81" s="31" t="s">
        <v>231</v>
      </c>
      <c r="L81" s="30">
        <v>4929.63</v>
      </c>
      <c r="M81" s="31" t="s">
        <v>232</v>
      </c>
      <c r="N81" s="31" t="s">
        <v>233</v>
      </c>
      <c r="O81" s="31" t="s">
        <v>234</v>
      </c>
    </row>
    <row r="82" spans="1:16" s="2" customFormat="1" ht="14.25">
      <c r="A82" s="32" t="s">
        <v>42</v>
      </c>
      <c r="B82" s="33" t="s">
        <v>235</v>
      </c>
      <c r="C82" s="34"/>
      <c r="D82" s="37">
        <v>1.03</v>
      </c>
      <c r="E82" s="35"/>
      <c r="F82" s="35"/>
      <c r="G82" s="35">
        <v>276.3</v>
      </c>
      <c r="H82" s="35"/>
      <c r="I82" s="35"/>
      <c r="J82" s="35"/>
      <c r="K82" s="35" t="s">
        <v>236</v>
      </c>
      <c r="L82" s="35">
        <v>3524.79</v>
      </c>
      <c r="M82" s="35"/>
      <c r="N82" s="35"/>
      <c r="O82" s="35"/>
      <c r="P82" s="25"/>
    </row>
    <row r="83" spans="1:16" s="2" customFormat="1" ht="14.25">
      <c r="A83" s="32" t="s">
        <v>42</v>
      </c>
      <c r="B83" s="33" t="s">
        <v>237</v>
      </c>
      <c r="C83" s="34"/>
      <c r="D83" s="37">
        <v>0.6</v>
      </c>
      <c r="E83" s="35"/>
      <c r="F83" s="35"/>
      <c r="G83" s="35">
        <v>160.94999999999999</v>
      </c>
      <c r="H83" s="35"/>
      <c r="I83" s="35"/>
      <c r="J83" s="35"/>
      <c r="K83" s="35" t="s">
        <v>238</v>
      </c>
      <c r="L83" s="35">
        <v>2643.59</v>
      </c>
      <c r="M83" s="35"/>
      <c r="N83" s="35"/>
      <c r="O83" s="35"/>
      <c r="P83" s="25"/>
    </row>
    <row r="84" spans="1:16" s="2" customFormat="1" ht="14.25">
      <c r="A84" s="32" t="s">
        <v>42</v>
      </c>
      <c r="B84" s="33" t="s">
        <v>49</v>
      </c>
      <c r="C84" s="34"/>
      <c r="D84" s="35"/>
      <c r="E84" s="35"/>
      <c r="F84" s="35"/>
      <c r="G84" s="35">
        <v>720.94</v>
      </c>
      <c r="H84" s="35"/>
      <c r="I84" s="35"/>
      <c r="J84" s="35"/>
      <c r="K84" s="35"/>
      <c r="L84" s="35">
        <v>11098.01</v>
      </c>
      <c r="M84" s="35"/>
      <c r="N84" s="35"/>
      <c r="O84" s="35"/>
      <c r="P84" s="25"/>
    </row>
    <row r="85" spans="1:16" s="2" customFormat="1" ht="85.5">
      <c r="A85" s="27">
        <v>28</v>
      </c>
      <c r="B85" s="28" t="s">
        <v>239</v>
      </c>
      <c r="C85" s="36">
        <v>6</v>
      </c>
      <c r="D85" s="30">
        <v>408.54</v>
      </c>
      <c r="E85" s="31" t="s">
        <v>240</v>
      </c>
      <c r="F85" s="30"/>
      <c r="G85" s="30">
        <v>2451.2399999999998</v>
      </c>
      <c r="H85" s="31" t="s">
        <v>241</v>
      </c>
      <c r="I85" s="30"/>
      <c r="J85" s="31" t="s">
        <v>242</v>
      </c>
      <c r="K85" s="30"/>
      <c r="L85" s="30">
        <v>18360</v>
      </c>
      <c r="M85" s="31" t="s">
        <v>243</v>
      </c>
      <c r="N85" s="30"/>
      <c r="O85" s="30"/>
    </row>
    <row r="86" spans="1:16" s="2" customFormat="1" ht="171" customHeight="1">
      <c r="A86" s="27">
        <v>29</v>
      </c>
      <c r="B86" s="28" t="s">
        <v>244</v>
      </c>
      <c r="C86" s="29" t="s">
        <v>245</v>
      </c>
      <c r="D86" s="30">
        <v>10023.950000000001</v>
      </c>
      <c r="E86" s="31" t="s">
        <v>246</v>
      </c>
      <c r="F86" s="31" t="s">
        <v>247</v>
      </c>
      <c r="G86" s="30">
        <v>2942.03</v>
      </c>
      <c r="H86" s="31" t="s">
        <v>248</v>
      </c>
      <c r="I86" s="31" t="s">
        <v>249</v>
      </c>
      <c r="J86" s="31" t="s">
        <v>250</v>
      </c>
      <c r="K86" s="31" t="s">
        <v>251</v>
      </c>
      <c r="L86" s="30">
        <v>18300.13</v>
      </c>
      <c r="M86" s="31" t="s">
        <v>252</v>
      </c>
      <c r="N86" s="31" t="s">
        <v>253</v>
      </c>
      <c r="O86" s="31" t="s">
        <v>254</v>
      </c>
    </row>
    <row r="87" spans="1:16" s="2" customFormat="1" ht="14.25">
      <c r="A87" s="32" t="s">
        <v>42</v>
      </c>
      <c r="B87" s="33" t="s">
        <v>255</v>
      </c>
      <c r="C87" s="34"/>
      <c r="D87" s="35" t="s">
        <v>124</v>
      </c>
      <c r="E87" s="35"/>
      <c r="F87" s="35"/>
      <c r="G87" s="35">
        <v>351.98</v>
      </c>
      <c r="H87" s="35"/>
      <c r="I87" s="35"/>
      <c r="J87" s="35"/>
      <c r="K87" s="35" t="s">
        <v>125</v>
      </c>
      <c r="L87" s="35">
        <v>4520.3100000000004</v>
      </c>
      <c r="M87" s="35"/>
      <c r="N87" s="35"/>
      <c r="O87" s="35"/>
      <c r="P87" s="25"/>
    </row>
    <row r="88" spans="1:16" s="2" customFormat="1" ht="14.25">
      <c r="A88" s="32" t="s">
        <v>42</v>
      </c>
      <c r="B88" s="33" t="s">
        <v>256</v>
      </c>
      <c r="C88" s="34"/>
      <c r="D88" s="35" t="s">
        <v>127</v>
      </c>
      <c r="E88" s="35"/>
      <c r="F88" s="35"/>
      <c r="G88" s="35">
        <v>180.07</v>
      </c>
      <c r="H88" s="35"/>
      <c r="I88" s="35"/>
      <c r="J88" s="35"/>
      <c r="K88" s="35" t="s">
        <v>128</v>
      </c>
      <c r="L88" s="35">
        <v>2973.89</v>
      </c>
      <c r="M88" s="35"/>
      <c r="N88" s="35"/>
      <c r="O88" s="35"/>
      <c r="P88" s="25"/>
    </row>
    <row r="89" spans="1:16" s="2" customFormat="1" ht="14.25">
      <c r="A89" s="32" t="s">
        <v>42</v>
      </c>
      <c r="B89" s="33" t="s">
        <v>49</v>
      </c>
      <c r="C89" s="34"/>
      <c r="D89" s="35"/>
      <c r="E89" s="35"/>
      <c r="F89" s="35"/>
      <c r="G89" s="35">
        <v>3474.08</v>
      </c>
      <c r="H89" s="35"/>
      <c r="I89" s="35"/>
      <c r="J89" s="35"/>
      <c r="K89" s="35"/>
      <c r="L89" s="35">
        <v>25794.33</v>
      </c>
      <c r="M89" s="35"/>
      <c r="N89" s="35"/>
      <c r="O89" s="35"/>
      <c r="P89" s="25"/>
    </row>
    <row r="90" spans="1:16" s="2" customFormat="1" ht="151.5" customHeight="1">
      <c r="A90" s="27">
        <v>30</v>
      </c>
      <c r="B90" s="28" t="s">
        <v>257</v>
      </c>
      <c r="C90" s="36">
        <v>-1.1999999999999999E-3</v>
      </c>
      <c r="D90" s="30">
        <v>8475</v>
      </c>
      <c r="E90" s="31" t="s">
        <v>102</v>
      </c>
      <c r="F90" s="30"/>
      <c r="G90" s="30">
        <v>-10.17</v>
      </c>
      <c r="H90" s="31" t="s">
        <v>258</v>
      </c>
      <c r="I90" s="30"/>
      <c r="J90" s="31" t="s">
        <v>104</v>
      </c>
      <c r="K90" s="30"/>
      <c r="L90" s="30">
        <v>-65.67</v>
      </c>
      <c r="M90" s="31" t="s">
        <v>259</v>
      </c>
      <c r="N90" s="30"/>
      <c r="O90" s="30"/>
    </row>
    <row r="91" spans="1:16" s="2" customFormat="1" ht="71.25">
      <c r="A91" s="27">
        <v>31</v>
      </c>
      <c r="B91" s="28" t="s">
        <v>260</v>
      </c>
      <c r="C91" s="36">
        <v>-3.5000000000000001E-3</v>
      </c>
      <c r="D91" s="30">
        <v>8190</v>
      </c>
      <c r="E91" s="31" t="s">
        <v>261</v>
      </c>
      <c r="F91" s="30"/>
      <c r="G91" s="30">
        <v>-28.67</v>
      </c>
      <c r="H91" s="31" t="s">
        <v>262</v>
      </c>
      <c r="I91" s="30"/>
      <c r="J91" s="31" t="s">
        <v>263</v>
      </c>
      <c r="K91" s="30"/>
      <c r="L91" s="30">
        <v>-171.09</v>
      </c>
      <c r="M91" s="31" t="s">
        <v>264</v>
      </c>
      <c r="N91" s="30"/>
      <c r="O91" s="30"/>
    </row>
    <row r="92" spans="1:16" s="2" customFormat="1" ht="71.25">
      <c r="A92" s="27">
        <v>32</v>
      </c>
      <c r="B92" s="28" t="s">
        <v>149</v>
      </c>
      <c r="C92" s="36">
        <v>-0.22950000000000001</v>
      </c>
      <c r="D92" s="30">
        <v>11200</v>
      </c>
      <c r="E92" s="31" t="s">
        <v>150</v>
      </c>
      <c r="F92" s="30"/>
      <c r="G92" s="30">
        <v>-2570.4</v>
      </c>
      <c r="H92" s="31" t="s">
        <v>265</v>
      </c>
      <c r="I92" s="30"/>
      <c r="J92" s="31" t="s">
        <v>152</v>
      </c>
      <c r="K92" s="30"/>
      <c r="L92" s="30">
        <v>-12064.26</v>
      </c>
      <c r="M92" s="31" t="s">
        <v>266</v>
      </c>
      <c r="N92" s="30"/>
      <c r="O92" s="30"/>
    </row>
    <row r="93" spans="1:16" s="2" customFormat="1" ht="71.25">
      <c r="A93" s="27">
        <v>33</v>
      </c>
      <c r="B93" s="28" t="s">
        <v>267</v>
      </c>
      <c r="C93" s="36">
        <v>4.5</v>
      </c>
      <c r="D93" s="30">
        <v>88.52</v>
      </c>
      <c r="E93" s="31" t="s">
        <v>268</v>
      </c>
      <c r="F93" s="30"/>
      <c r="G93" s="30">
        <v>398.34</v>
      </c>
      <c r="H93" s="31" t="s">
        <v>269</v>
      </c>
      <c r="I93" s="30"/>
      <c r="J93" s="31" t="s">
        <v>270</v>
      </c>
      <c r="K93" s="30"/>
      <c r="L93" s="30">
        <v>2983.5</v>
      </c>
      <c r="M93" s="31" t="s">
        <v>271</v>
      </c>
      <c r="N93" s="30"/>
      <c r="O93" s="30"/>
    </row>
    <row r="94" spans="1:16" s="2" customFormat="1" ht="71.25">
      <c r="A94" s="27">
        <v>34</v>
      </c>
      <c r="B94" s="28" t="s">
        <v>272</v>
      </c>
      <c r="C94" s="36">
        <v>35</v>
      </c>
      <c r="D94" s="30">
        <v>55.61</v>
      </c>
      <c r="E94" s="31" t="s">
        <v>273</v>
      </c>
      <c r="F94" s="30"/>
      <c r="G94" s="30">
        <v>1946.35</v>
      </c>
      <c r="H94" s="31" t="s">
        <v>274</v>
      </c>
      <c r="I94" s="30"/>
      <c r="J94" s="31" t="s">
        <v>275</v>
      </c>
      <c r="K94" s="30"/>
      <c r="L94" s="30">
        <v>14577.5</v>
      </c>
      <c r="M94" s="31" t="s">
        <v>276</v>
      </c>
      <c r="N94" s="30"/>
      <c r="O94" s="30"/>
    </row>
    <row r="95" spans="1:16" s="2" customFormat="1" ht="156.75" customHeight="1">
      <c r="A95" s="27">
        <v>35</v>
      </c>
      <c r="B95" s="28" t="s">
        <v>277</v>
      </c>
      <c r="C95" s="29" t="s">
        <v>278</v>
      </c>
      <c r="D95" s="30">
        <v>1476.35</v>
      </c>
      <c r="E95" s="31" t="s">
        <v>279</v>
      </c>
      <c r="F95" s="31" t="s">
        <v>280</v>
      </c>
      <c r="G95" s="30">
        <v>37.200000000000003</v>
      </c>
      <c r="H95" s="31" t="s">
        <v>281</v>
      </c>
      <c r="I95" s="31" t="s">
        <v>282</v>
      </c>
      <c r="J95" s="31" t="s">
        <v>283</v>
      </c>
      <c r="K95" s="31" t="s">
        <v>284</v>
      </c>
      <c r="L95" s="30">
        <v>410.98</v>
      </c>
      <c r="M95" s="31" t="s">
        <v>285</v>
      </c>
      <c r="N95" s="31" t="s">
        <v>286</v>
      </c>
      <c r="O95" s="31" t="s">
        <v>287</v>
      </c>
    </row>
    <row r="96" spans="1:16" s="2" customFormat="1" ht="14.25">
      <c r="A96" s="32" t="s">
        <v>42</v>
      </c>
      <c r="B96" s="33" t="s">
        <v>288</v>
      </c>
      <c r="C96" s="34"/>
      <c r="D96" s="35" t="s">
        <v>289</v>
      </c>
      <c r="E96" s="35"/>
      <c r="F96" s="35"/>
      <c r="G96" s="35">
        <v>14.39</v>
      </c>
      <c r="H96" s="35"/>
      <c r="I96" s="35"/>
      <c r="J96" s="35"/>
      <c r="K96" s="35" t="s">
        <v>290</v>
      </c>
      <c r="L96" s="35">
        <v>185.8</v>
      </c>
      <c r="M96" s="35"/>
      <c r="N96" s="35"/>
      <c r="O96" s="35"/>
      <c r="P96" s="25"/>
    </row>
    <row r="97" spans="1:16" s="2" customFormat="1" ht="14.25">
      <c r="A97" s="32" t="s">
        <v>42</v>
      </c>
      <c r="B97" s="33" t="s">
        <v>291</v>
      </c>
      <c r="C97" s="34"/>
      <c r="D97" s="35" t="s">
        <v>292</v>
      </c>
      <c r="E97" s="35"/>
      <c r="F97" s="35"/>
      <c r="G97" s="35">
        <v>8.91</v>
      </c>
      <c r="H97" s="35"/>
      <c r="I97" s="35"/>
      <c r="J97" s="35"/>
      <c r="K97" s="35" t="s">
        <v>293</v>
      </c>
      <c r="L97" s="35">
        <v>147.19</v>
      </c>
      <c r="M97" s="35"/>
      <c r="N97" s="35"/>
      <c r="O97" s="35"/>
      <c r="P97" s="25"/>
    </row>
    <row r="98" spans="1:16" s="2" customFormat="1" ht="14.25">
      <c r="A98" s="32" t="s">
        <v>42</v>
      </c>
      <c r="B98" s="33" t="s">
        <v>49</v>
      </c>
      <c r="C98" s="34"/>
      <c r="D98" s="35"/>
      <c r="E98" s="35"/>
      <c r="F98" s="35"/>
      <c r="G98" s="35">
        <v>60.5</v>
      </c>
      <c r="H98" s="35"/>
      <c r="I98" s="35"/>
      <c r="J98" s="35"/>
      <c r="K98" s="35"/>
      <c r="L98" s="35">
        <v>743.97</v>
      </c>
      <c r="M98" s="35"/>
      <c r="N98" s="35"/>
      <c r="O98" s="35"/>
      <c r="P98" s="25"/>
    </row>
    <row r="99" spans="1:16" s="2" customFormat="1" ht="157.5" customHeight="1">
      <c r="A99" s="27">
        <v>36</v>
      </c>
      <c r="B99" s="28" t="s">
        <v>294</v>
      </c>
      <c r="C99" s="36">
        <v>6</v>
      </c>
      <c r="D99" s="30">
        <v>33.74</v>
      </c>
      <c r="E99" s="31" t="s">
        <v>295</v>
      </c>
      <c r="F99" s="30"/>
      <c r="G99" s="30">
        <v>202.44</v>
      </c>
      <c r="H99" s="31" t="s">
        <v>296</v>
      </c>
      <c r="I99" s="30"/>
      <c r="J99" s="31" t="s">
        <v>297</v>
      </c>
      <c r="K99" s="30"/>
      <c r="L99" s="30">
        <v>755.58</v>
      </c>
      <c r="M99" s="31" t="s">
        <v>298</v>
      </c>
      <c r="N99" s="30"/>
      <c r="O99" s="30"/>
    </row>
    <row r="100" spans="1:16" s="2" customFormat="1" ht="154.5" customHeight="1">
      <c r="A100" s="27">
        <v>37</v>
      </c>
      <c r="B100" s="28" t="s">
        <v>299</v>
      </c>
      <c r="C100" s="36">
        <v>3.5</v>
      </c>
      <c r="D100" s="30">
        <v>23.08</v>
      </c>
      <c r="E100" s="31" t="s">
        <v>300</v>
      </c>
      <c r="F100" s="30"/>
      <c r="G100" s="30">
        <v>80.78</v>
      </c>
      <c r="H100" s="31" t="s">
        <v>301</v>
      </c>
      <c r="I100" s="30"/>
      <c r="J100" s="31" t="s">
        <v>302</v>
      </c>
      <c r="K100" s="30"/>
      <c r="L100" s="30">
        <v>400.89</v>
      </c>
      <c r="M100" s="31" t="s">
        <v>303</v>
      </c>
      <c r="N100" s="30"/>
      <c r="O100" s="30"/>
    </row>
    <row r="101" spans="1:16" s="2" customFormat="1" ht="121.5" customHeight="1">
      <c r="A101" s="27">
        <v>38</v>
      </c>
      <c r="B101" s="28" t="s">
        <v>412</v>
      </c>
      <c r="C101" s="29" t="s">
        <v>304</v>
      </c>
      <c r="D101" s="30">
        <v>2786.77</v>
      </c>
      <c r="E101" s="31" t="s">
        <v>305</v>
      </c>
      <c r="F101" s="30">
        <v>1.21</v>
      </c>
      <c r="G101" s="30">
        <v>139.34</v>
      </c>
      <c r="H101" s="31" t="s">
        <v>306</v>
      </c>
      <c r="I101" s="30">
        <v>0.06</v>
      </c>
      <c r="J101" s="31" t="s">
        <v>307</v>
      </c>
      <c r="K101" s="31" t="s">
        <v>308</v>
      </c>
      <c r="L101" s="30">
        <v>1800.89</v>
      </c>
      <c r="M101" s="31" t="s">
        <v>309</v>
      </c>
      <c r="N101" s="30">
        <v>0.23</v>
      </c>
      <c r="O101" s="30">
        <v>9.4124999999999996</v>
      </c>
    </row>
    <row r="102" spans="1:16" s="2" customFormat="1" ht="14.25">
      <c r="A102" s="32" t="s">
        <v>42</v>
      </c>
      <c r="B102" s="33" t="s">
        <v>310</v>
      </c>
      <c r="C102" s="34"/>
      <c r="D102" s="37">
        <v>0.79</v>
      </c>
      <c r="E102" s="35"/>
      <c r="F102" s="35"/>
      <c r="G102" s="35">
        <v>64.989999999999995</v>
      </c>
      <c r="H102" s="35"/>
      <c r="I102" s="35"/>
      <c r="J102" s="35"/>
      <c r="K102" s="35" t="s">
        <v>311</v>
      </c>
      <c r="L102" s="35">
        <v>825.74</v>
      </c>
      <c r="M102" s="35"/>
      <c r="N102" s="35"/>
      <c r="O102" s="35"/>
      <c r="P102" s="25"/>
    </row>
    <row r="103" spans="1:16" s="2" customFormat="1" ht="14.25">
      <c r="A103" s="32" t="s">
        <v>42</v>
      </c>
      <c r="B103" s="33" t="s">
        <v>312</v>
      </c>
      <c r="C103" s="34"/>
      <c r="D103" s="37">
        <v>0.5</v>
      </c>
      <c r="E103" s="35"/>
      <c r="F103" s="35"/>
      <c r="G103" s="35">
        <v>41.14</v>
      </c>
      <c r="H103" s="35"/>
      <c r="I103" s="35"/>
      <c r="J103" s="35"/>
      <c r="K103" s="35" t="s">
        <v>313</v>
      </c>
      <c r="L103" s="35">
        <v>675.61</v>
      </c>
      <c r="M103" s="35"/>
      <c r="N103" s="35"/>
      <c r="O103" s="35"/>
      <c r="P103" s="25"/>
    </row>
    <row r="104" spans="1:16" s="2" customFormat="1" ht="14.25">
      <c r="A104" s="32" t="s">
        <v>42</v>
      </c>
      <c r="B104" s="33" t="s">
        <v>49</v>
      </c>
      <c r="C104" s="34"/>
      <c r="D104" s="35"/>
      <c r="E104" s="35"/>
      <c r="F104" s="35"/>
      <c r="G104" s="35">
        <v>245.47</v>
      </c>
      <c r="H104" s="35"/>
      <c r="I104" s="35"/>
      <c r="J104" s="35"/>
      <c r="K104" s="35"/>
      <c r="L104" s="35">
        <v>3302.24</v>
      </c>
      <c r="M104" s="35"/>
      <c r="N104" s="35"/>
      <c r="O104" s="35"/>
      <c r="P104" s="25"/>
    </row>
    <row r="105" spans="1:16" s="2" customFormat="1" ht="103.5" customHeight="1">
      <c r="A105" s="27">
        <v>39</v>
      </c>
      <c r="B105" s="28" t="s">
        <v>314</v>
      </c>
      <c r="C105" s="29" t="s">
        <v>315</v>
      </c>
      <c r="D105" s="30">
        <v>851.56</v>
      </c>
      <c r="E105" s="31" t="s">
        <v>316</v>
      </c>
      <c r="F105" s="30">
        <v>0.61</v>
      </c>
      <c r="G105" s="30">
        <v>42.58</v>
      </c>
      <c r="H105" s="31" t="s">
        <v>317</v>
      </c>
      <c r="I105" s="30">
        <v>0.03</v>
      </c>
      <c r="J105" s="31" t="s">
        <v>307</v>
      </c>
      <c r="K105" s="31" t="s">
        <v>41</v>
      </c>
      <c r="L105" s="30">
        <v>406.3</v>
      </c>
      <c r="M105" s="31" t="s">
        <v>318</v>
      </c>
      <c r="N105" s="30">
        <v>0.12</v>
      </c>
      <c r="O105" s="30">
        <v>1.609</v>
      </c>
    </row>
    <row r="106" spans="1:16" s="2" customFormat="1" ht="14.25">
      <c r="A106" s="32" t="s">
        <v>42</v>
      </c>
      <c r="B106" s="33" t="s">
        <v>319</v>
      </c>
      <c r="C106" s="34"/>
      <c r="D106" s="37">
        <v>0.79</v>
      </c>
      <c r="E106" s="35"/>
      <c r="F106" s="35"/>
      <c r="G106" s="35">
        <v>11.11</v>
      </c>
      <c r="H106" s="35"/>
      <c r="I106" s="35"/>
      <c r="J106" s="35"/>
      <c r="K106" s="35" t="s">
        <v>311</v>
      </c>
      <c r="L106" s="35">
        <v>141.15</v>
      </c>
      <c r="M106" s="35"/>
      <c r="N106" s="35"/>
      <c r="O106" s="35"/>
      <c r="P106" s="25"/>
    </row>
    <row r="107" spans="1:16" s="2" customFormat="1" ht="14.25">
      <c r="A107" s="32" t="s">
        <v>42</v>
      </c>
      <c r="B107" s="33" t="s">
        <v>320</v>
      </c>
      <c r="C107" s="34"/>
      <c r="D107" s="37">
        <v>0.5</v>
      </c>
      <c r="E107" s="35"/>
      <c r="F107" s="35"/>
      <c r="G107" s="35">
        <v>7.03</v>
      </c>
      <c r="H107" s="35"/>
      <c r="I107" s="35"/>
      <c r="J107" s="35"/>
      <c r="K107" s="35" t="s">
        <v>313</v>
      </c>
      <c r="L107" s="35">
        <v>115.49</v>
      </c>
      <c r="M107" s="35"/>
      <c r="N107" s="35"/>
      <c r="O107" s="35"/>
      <c r="P107" s="25"/>
    </row>
    <row r="108" spans="1:16" s="2" customFormat="1" ht="14.25">
      <c r="A108" s="32" t="s">
        <v>42</v>
      </c>
      <c r="B108" s="33" t="s">
        <v>49</v>
      </c>
      <c r="C108" s="34"/>
      <c r="D108" s="35"/>
      <c r="E108" s="35"/>
      <c r="F108" s="35"/>
      <c r="G108" s="35">
        <v>60.72</v>
      </c>
      <c r="H108" s="35"/>
      <c r="I108" s="35"/>
      <c r="J108" s="35"/>
      <c r="K108" s="35"/>
      <c r="L108" s="35">
        <v>662.94</v>
      </c>
      <c r="M108" s="35"/>
      <c r="N108" s="35"/>
      <c r="O108" s="35"/>
      <c r="P108" s="25"/>
    </row>
    <row r="109" spans="1:16" s="2" customFormat="1" ht="99.75">
      <c r="A109" s="27">
        <v>40</v>
      </c>
      <c r="B109" s="28" t="s">
        <v>321</v>
      </c>
      <c r="C109" s="29" t="s">
        <v>322</v>
      </c>
      <c r="D109" s="30">
        <v>317</v>
      </c>
      <c r="E109" s="31" t="s">
        <v>323</v>
      </c>
      <c r="F109" s="31" t="s">
        <v>324</v>
      </c>
      <c r="G109" s="30">
        <v>206.05</v>
      </c>
      <c r="H109" s="31" t="s">
        <v>325</v>
      </c>
      <c r="I109" s="31" t="s">
        <v>326</v>
      </c>
      <c r="J109" s="31" t="s">
        <v>327</v>
      </c>
      <c r="K109" s="31" t="s">
        <v>328</v>
      </c>
      <c r="L109" s="30">
        <v>2211.1999999999998</v>
      </c>
      <c r="M109" s="31" t="s">
        <v>329</v>
      </c>
      <c r="N109" s="31" t="s">
        <v>330</v>
      </c>
      <c r="O109" s="31" t="s">
        <v>331</v>
      </c>
    </row>
    <row r="110" spans="1:16" s="2" customFormat="1" ht="14.25">
      <c r="A110" s="32" t="s">
        <v>42</v>
      </c>
      <c r="B110" s="33" t="s">
        <v>332</v>
      </c>
      <c r="C110" s="34"/>
      <c r="D110" s="37">
        <v>0.8</v>
      </c>
      <c r="E110" s="35"/>
      <c r="F110" s="35"/>
      <c r="G110" s="35">
        <v>85.14</v>
      </c>
      <c r="H110" s="35"/>
      <c r="I110" s="35"/>
      <c r="J110" s="35"/>
      <c r="K110" s="35" t="s">
        <v>333</v>
      </c>
      <c r="L110" s="35">
        <v>1087.6500000000001</v>
      </c>
      <c r="M110" s="35"/>
      <c r="N110" s="35"/>
      <c r="O110" s="35"/>
      <c r="P110" s="25"/>
    </row>
    <row r="111" spans="1:16" s="2" customFormat="1" ht="14.25">
      <c r="A111" s="32" t="s">
        <v>42</v>
      </c>
      <c r="B111" s="33" t="s">
        <v>334</v>
      </c>
      <c r="C111" s="34"/>
      <c r="D111" s="37">
        <v>0.5</v>
      </c>
      <c r="E111" s="35"/>
      <c r="F111" s="35"/>
      <c r="G111" s="35">
        <v>53.22</v>
      </c>
      <c r="H111" s="35"/>
      <c r="I111" s="35"/>
      <c r="J111" s="35"/>
      <c r="K111" s="35" t="s">
        <v>313</v>
      </c>
      <c r="L111" s="35">
        <v>874.01</v>
      </c>
      <c r="M111" s="35"/>
      <c r="N111" s="35"/>
      <c r="O111" s="35"/>
      <c r="P111" s="25"/>
    </row>
    <row r="112" spans="1:16" s="2" customFormat="1" ht="14.25">
      <c r="A112" s="32" t="s">
        <v>42</v>
      </c>
      <c r="B112" s="33" t="s">
        <v>49</v>
      </c>
      <c r="C112" s="34"/>
      <c r="D112" s="35"/>
      <c r="E112" s="35"/>
      <c r="F112" s="35"/>
      <c r="G112" s="35">
        <v>344.41</v>
      </c>
      <c r="H112" s="35"/>
      <c r="I112" s="35"/>
      <c r="J112" s="35"/>
      <c r="K112" s="35"/>
      <c r="L112" s="35">
        <v>4172.8599999999997</v>
      </c>
      <c r="M112" s="35"/>
      <c r="N112" s="35"/>
      <c r="O112" s="35"/>
      <c r="P112" s="25"/>
    </row>
    <row r="113" spans="1:16" s="2" customFormat="1" ht="57">
      <c r="A113" s="27">
        <v>41</v>
      </c>
      <c r="B113" s="28" t="s">
        <v>335</v>
      </c>
      <c r="C113" s="36">
        <v>1.0500000000000001E-2</v>
      </c>
      <c r="D113" s="30">
        <v>17796.96</v>
      </c>
      <c r="E113" s="31" t="s">
        <v>336</v>
      </c>
      <c r="F113" s="30"/>
      <c r="G113" s="30">
        <v>186.87</v>
      </c>
      <c r="H113" s="31" t="s">
        <v>337</v>
      </c>
      <c r="I113" s="30"/>
      <c r="J113" s="31" t="s">
        <v>338</v>
      </c>
      <c r="K113" s="30"/>
      <c r="L113" s="30">
        <v>445.48</v>
      </c>
      <c r="M113" s="31" t="s">
        <v>339</v>
      </c>
      <c r="N113" s="30"/>
      <c r="O113" s="30"/>
    </row>
    <row r="114" spans="1:16" s="2" customFormat="1" ht="141.75" customHeight="1">
      <c r="A114" s="27">
        <v>42</v>
      </c>
      <c r="B114" s="28" t="s">
        <v>340</v>
      </c>
      <c r="C114" s="36">
        <v>2</v>
      </c>
      <c r="D114" s="30">
        <v>43.97</v>
      </c>
      <c r="E114" s="30">
        <v>43.97</v>
      </c>
      <c r="F114" s="30"/>
      <c r="G114" s="30">
        <v>87.94</v>
      </c>
      <c r="H114" s="30">
        <v>87.94</v>
      </c>
      <c r="I114" s="30"/>
      <c r="J114" s="31" t="s">
        <v>341</v>
      </c>
      <c r="K114" s="31" t="s">
        <v>84</v>
      </c>
      <c r="L114" s="30">
        <v>1605.06</v>
      </c>
      <c r="M114" s="30">
        <v>1605.06</v>
      </c>
      <c r="N114" s="30"/>
      <c r="O114" s="30">
        <v>9.1419999999999995</v>
      </c>
    </row>
    <row r="115" spans="1:16" s="2" customFormat="1" ht="14.25">
      <c r="A115" s="32" t="s">
        <v>42</v>
      </c>
      <c r="B115" s="33" t="s">
        <v>342</v>
      </c>
      <c r="C115" s="34"/>
      <c r="D115" s="35" t="s">
        <v>343</v>
      </c>
      <c r="E115" s="35"/>
      <c r="F115" s="35"/>
      <c r="G115" s="35">
        <v>79.150000000000006</v>
      </c>
      <c r="H115" s="35"/>
      <c r="I115" s="35"/>
      <c r="J115" s="35"/>
      <c r="K115" s="35" t="s">
        <v>344</v>
      </c>
      <c r="L115" s="35">
        <v>1011.19</v>
      </c>
      <c r="M115" s="35"/>
      <c r="N115" s="35"/>
      <c r="O115" s="35"/>
      <c r="P115" s="25"/>
    </row>
    <row r="116" spans="1:16" s="2" customFormat="1" ht="14.25">
      <c r="A116" s="32" t="s">
        <v>42</v>
      </c>
      <c r="B116" s="33" t="s">
        <v>345</v>
      </c>
      <c r="C116" s="34"/>
      <c r="D116" s="35" t="s">
        <v>127</v>
      </c>
      <c r="E116" s="35"/>
      <c r="F116" s="35"/>
      <c r="G116" s="35">
        <v>48.59</v>
      </c>
      <c r="H116" s="35"/>
      <c r="I116" s="35"/>
      <c r="J116" s="35"/>
      <c r="K116" s="35" t="s">
        <v>128</v>
      </c>
      <c r="L116" s="35">
        <v>802.53</v>
      </c>
      <c r="M116" s="35"/>
      <c r="N116" s="35"/>
      <c r="O116" s="35"/>
      <c r="P116" s="25"/>
    </row>
    <row r="117" spans="1:16" s="2" customFormat="1" ht="14.25">
      <c r="A117" s="32" t="s">
        <v>42</v>
      </c>
      <c r="B117" s="33" t="s">
        <v>49</v>
      </c>
      <c r="C117" s="34"/>
      <c r="D117" s="35"/>
      <c r="E117" s="35"/>
      <c r="F117" s="35"/>
      <c r="G117" s="35">
        <v>215.68</v>
      </c>
      <c r="H117" s="35"/>
      <c r="I117" s="35"/>
      <c r="J117" s="35"/>
      <c r="K117" s="35"/>
      <c r="L117" s="35">
        <v>3418.78</v>
      </c>
      <c r="M117" s="35"/>
      <c r="N117" s="35"/>
      <c r="O117" s="35"/>
      <c r="P117" s="25"/>
    </row>
    <row r="118" spans="1:16" s="2" customFormat="1" ht="129.75" customHeight="1">
      <c r="A118" s="27">
        <v>43</v>
      </c>
      <c r="B118" s="28" t="s">
        <v>346</v>
      </c>
      <c r="C118" s="29" t="s">
        <v>347</v>
      </c>
      <c r="D118" s="30">
        <v>78.040000000000006</v>
      </c>
      <c r="E118" s="30">
        <v>41.37</v>
      </c>
      <c r="F118" s="31" t="s">
        <v>348</v>
      </c>
      <c r="G118" s="30">
        <v>99.7</v>
      </c>
      <c r="H118" s="30">
        <v>52.85</v>
      </c>
      <c r="I118" s="31" t="s">
        <v>349</v>
      </c>
      <c r="J118" s="31" t="s">
        <v>350</v>
      </c>
      <c r="K118" s="31" t="s">
        <v>351</v>
      </c>
      <c r="L118" s="30">
        <v>1334.09</v>
      </c>
      <c r="M118" s="30">
        <v>964.53</v>
      </c>
      <c r="N118" s="31" t="s">
        <v>352</v>
      </c>
      <c r="O118" s="31" t="s">
        <v>353</v>
      </c>
    </row>
    <row r="119" spans="1:16" s="2" customFormat="1" ht="14.25">
      <c r="A119" s="32" t="s">
        <v>42</v>
      </c>
      <c r="B119" s="33" t="s">
        <v>354</v>
      </c>
      <c r="C119" s="34"/>
      <c r="D119" s="35" t="s">
        <v>124</v>
      </c>
      <c r="E119" s="35"/>
      <c r="F119" s="35"/>
      <c r="G119" s="35">
        <v>62.43</v>
      </c>
      <c r="H119" s="35"/>
      <c r="I119" s="35"/>
      <c r="J119" s="35"/>
      <c r="K119" s="35" t="s">
        <v>125</v>
      </c>
      <c r="L119" s="35">
        <v>801.75</v>
      </c>
      <c r="M119" s="35"/>
      <c r="N119" s="35"/>
      <c r="O119" s="35"/>
      <c r="P119" s="25"/>
    </row>
    <row r="120" spans="1:16" s="2" customFormat="1" ht="14.25">
      <c r="A120" s="32" t="s">
        <v>42</v>
      </c>
      <c r="B120" s="33" t="s">
        <v>355</v>
      </c>
      <c r="C120" s="34"/>
      <c r="D120" s="35" t="s">
        <v>127</v>
      </c>
      <c r="E120" s="35"/>
      <c r="F120" s="35"/>
      <c r="G120" s="35">
        <v>31.94</v>
      </c>
      <c r="H120" s="35"/>
      <c r="I120" s="35"/>
      <c r="J120" s="35"/>
      <c r="K120" s="35" t="s">
        <v>128</v>
      </c>
      <c r="L120" s="35">
        <v>527.47</v>
      </c>
      <c r="M120" s="35"/>
      <c r="N120" s="35"/>
      <c r="O120" s="35"/>
      <c r="P120" s="25"/>
    </row>
    <row r="121" spans="1:16" s="2" customFormat="1" ht="14.25">
      <c r="A121" s="32" t="s">
        <v>42</v>
      </c>
      <c r="B121" s="33" t="s">
        <v>49</v>
      </c>
      <c r="C121" s="34"/>
      <c r="D121" s="35"/>
      <c r="E121" s="35"/>
      <c r="F121" s="35"/>
      <c r="G121" s="35">
        <v>194.07</v>
      </c>
      <c r="H121" s="35"/>
      <c r="I121" s="35"/>
      <c r="J121" s="35"/>
      <c r="K121" s="35"/>
      <c r="L121" s="35">
        <v>2663.31</v>
      </c>
      <c r="M121" s="35"/>
      <c r="N121" s="35"/>
      <c r="O121" s="35"/>
      <c r="P121" s="25"/>
    </row>
    <row r="122" spans="1:16" s="2" customFormat="1" ht="146.25" customHeight="1">
      <c r="A122" s="27">
        <v>44</v>
      </c>
      <c r="B122" s="28" t="s">
        <v>356</v>
      </c>
      <c r="C122" s="29" t="s">
        <v>347</v>
      </c>
      <c r="D122" s="30">
        <v>152.85</v>
      </c>
      <c r="E122" s="31" t="s">
        <v>357</v>
      </c>
      <c r="F122" s="31" t="s">
        <v>358</v>
      </c>
      <c r="G122" s="30">
        <v>195.27</v>
      </c>
      <c r="H122" s="31" t="s">
        <v>359</v>
      </c>
      <c r="I122" s="31" t="s">
        <v>360</v>
      </c>
      <c r="J122" s="31" t="s">
        <v>350</v>
      </c>
      <c r="K122" s="31" t="s">
        <v>351</v>
      </c>
      <c r="L122" s="30">
        <v>2334.27</v>
      </c>
      <c r="M122" s="31" t="s">
        <v>361</v>
      </c>
      <c r="N122" s="31" t="s">
        <v>362</v>
      </c>
      <c r="O122" s="31" t="s">
        <v>363</v>
      </c>
    </row>
    <row r="123" spans="1:16" s="2" customFormat="1" ht="14.25">
      <c r="A123" s="32" t="s">
        <v>42</v>
      </c>
      <c r="B123" s="33" t="s">
        <v>364</v>
      </c>
      <c r="C123" s="34"/>
      <c r="D123" s="35" t="s">
        <v>124</v>
      </c>
      <c r="E123" s="35"/>
      <c r="F123" s="35"/>
      <c r="G123" s="35">
        <v>103.33</v>
      </c>
      <c r="H123" s="35"/>
      <c r="I123" s="35"/>
      <c r="J123" s="35"/>
      <c r="K123" s="35" t="s">
        <v>125</v>
      </c>
      <c r="L123" s="35">
        <v>1326.97</v>
      </c>
      <c r="M123" s="35"/>
      <c r="N123" s="35"/>
      <c r="O123" s="35"/>
      <c r="P123" s="25"/>
    </row>
    <row r="124" spans="1:16" s="2" customFormat="1" ht="14.25">
      <c r="A124" s="32" t="s">
        <v>42</v>
      </c>
      <c r="B124" s="33" t="s">
        <v>365</v>
      </c>
      <c r="C124" s="34"/>
      <c r="D124" s="35" t="s">
        <v>127</v>
      </c>
      <c r="E124" s="35"/>
      <c r="F124" s="35"/>
      <c r="G124" s="35">
        <v>52.86</v>
      </c>
      <c r="H124" s="35"/>
      <c r="I124" s="35"/>
      <c r="J124" s="35"/>
      <c r="K124" s="35" t="s">
        <v>128</v>
      </c>
      <c r="L124" s="35">
        <v>873.01</v>
      </c>
      <c r="M124" s="35"/>
      <c r="N124" s="35"/>
      <c r="O124" s="35"/>
      <c r="P124" s="25"/>
    </row>
    <row r="125" spans="1:16" s="2" customFormat="1" ht="14.25">
      <c r="A125" s="38" t="s">
        <v>42</v>
      </c>
      <c r="B125" s="39" t="s">
        <v>49</v>
      </c>
      <c r="C125" s="40"/>
      <c r="D125" s="41"/>
      <c r="E125" s="41"/>
      <c r="F125" s="41"/>
      <c r="G125" s="41">
        <v>351.46</v>
      </c>
      <c r="H125" s="41"/>
      <c r="I125" s="41"/>
      <c r="J125" s="41"/>
      <c r="K125" s="41"/>
      <c r="L125" s="41">
        <v>4534.25</v>
      </c>
      <c r="M125" s="41"/>
      <c r="N125" s="41"/>
      <c r="O125" s="41"/>
      <c r="P125" s="25"/>
    </row>
    <row r="126" spans="1:16" s="2" customFormat="1" ht="15">
      <c r="A126" s="65" t="s">
        <v>366</v>
      </c>
      <c r="B126" s="66"/>
      <c r="C126" s="66"/>
      <c r="D126" s="66"/>
      <c r="E126" s="66"/>
      <c r="F126" s="66"/>
      <c r="G126" s="43">
        <v>93960.58</v>
      </c>
      <c r="H126" s="43"/>
      <c r="I126" s="43"/>
      <c r="J126" s="43"/>
      <c r="K126" s="43"/>
      <c r="L126" s="43">
        <v>913659.52</v>
      </c>
      <c r="M126" s="44"/>
      <c r="N126" s="44"/>
      <c r="O126" s="44"/>
    </row>
    <row r="127" spans="1:16" s="2" customFormat="1" ht="22.15" customHeight="1">
      <c r="A127" s="63" t="s">
        <v>367</v>
      </c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</row>
    <row r="128" spans="1:16" s="2" customFormat="1" ht="85.5">
      <c r="A128" s="27">
        <v>45</v>
      </c>
      <c r="B128" s="28" t="s">
        <v>368</v>
      </c>
      <c r="C128" s="29" t="s">
        <v>369</v>
      </c>
      <c r="D128" s="30">
        <v>42.98</v>
      </c>
      <c r="E128" s="30"/>
      <c r="F128" s="30">
        <v>42.98</v>
      </c>
      <c r="G128" s="30">
        <v>365.65</v>
      </c>
      <c r="H128" s="30"/>
      <c r="I128" s="30">
        <v>365.65</v>
      </c>
      <c r="J128" s="30"/>
      <c r="K128" s="30">
        <v>403.63</v>
      </c>
      <c r="L128" s="30">
        <v>3433.84</v>
      </c>
      <c r="M128" s="30"/>
      <c r="N128" s="30">
        <v>3433.84</v>
      </c>
      <c r="O128" s="30"/>
    </row>
    <row r="129" spans="1:16" s="2" customFormat="1" ht="14.25">
      <c r="A129" s="32" t="s">
        <v>42</v>
      </c>
      <c r="B129" s="33" t="s">
        <v>49</v>
      </c>
      <c r="C129" s="34"/>
      <c r="D129" s="35"/>
      <c r="E129" s="35"/>
      <c r="F129" s="35"/>
      <c r="G129" s="35">
        <v>365.65</v>
      </c>
      <c r="H129" s="35"/>
      <c r="I129" s="35"/>
      <c r="J129" s="35"/>
      <c r="K129" s="35"/>
      <c r="L129" s="35">
        <v>3433.84</v>
      </c>
      <c r="M129" s="35"/>
      <c r="N129" s="35"/>
      <c r="O129" s="35"/>
      <c r="P129" s="25"/>
    </row>
    <row r="130" spans="1:16" s="2" customFormat="1" ht="89.25" customHeight="1">
      <c r="A130" s="27">
        <v>46</v>
      </c>
      <c r="B130" s="28" t="s">
        <v>370</v>
      </c>
      <c r="C130" s="29" t="s">
        <v>369</v>
      </c>
      <c r="D130" s="30">
        <v>17.32</v>
      </c>
      <c r="E130" s="30"/>
      <c r="F130" s="30">
        <v>17.32</v>
      </c>
      <c r="G130" s="30">
        <v>147.35</v>
      </c>
      <c r="H130" s="30"/>
      <c r="I130" s="30">
        <v>147.35</v>
      </c>
      <c r="J130" s="30"/>
      <c r="K130" s="30">
        <v>141.32</v>
      </c>
      <c r="L130" s="30">
        <v>1202.27</v>
      </c>
      <c r="M130" s="30"/>
      <c r="N130" s="30">
        <v>1202.27</v>
      </c>
      <c r="O130" s="30"/>
    </row>
    <row r="131" spans="1:16" s="2" customFormat="1" ht="14.25">
      <c r="A131" s="38" t="s">
        <v>42</v>
      </c>
      <c r="B131" s="39" t="s">
        <v>49</v>
      </c>
      <c r="C131" s="40"/>
      <c r="D131" s="41"/>
      <c r="E131" s="41"/>
      <c r="F131" s="41"/>
      <c r="G131" s="41">
        <v>147.35</v>
      </c>
      <c r="H131" s="41"/>
      <c r="I131" s="41"/>
      <c r="J131" s="41"/>
      <c r="K131" s="41"/>
      <c r="L131" s="41">
        <v>1202.27</v>
      </c>
      <c r="M131" s="41"/>
      <c r="N131" s="41"/>
      <c r="O131" s="41"/>
      <c r="P131" s="25"/>
    </row>
    <row r="132" spans="1:16" s="2" customFormat="1" ht="15">
      <c r="A132" s="65" t="s">
        <v>371</v>
      </c>
      <c r="B132" s="66"/>
      <c r="C132" s="66"/>
      <c r="D132" s="66"/>
      <c r="E132" s="66"/>
      <c r="F132" s="66"/>
      <c r="G132" s="43">
        <v>513</v>
      </c>
      <c r="H132" s="43"/>
      <c r="I132" s="43"/>
      <c r="J132" s="43"/>
      <c r="K132" s="43"/>
      <c r="L132" s="43">
        <v>4636.1099999999997</v>
      </c>
      <c r="M132" s="44"/>
      <c r="N132" s="44"/>
      <c r="O132" s="44"/>
    </row>
    <row r="133" spans="1:16" s="2" customFormat="1" ht="28.5">
      <c r="A133" s="67" t="s">
        <v>372</v>
      </c>
      <c r="B133" s="68"/>
      <c r="C133" s="68"/>
      <c r="D133" s="68"/>
      <c r="E133" s="68"/>
      <c r="F133" s="68"/>
      <c r="G133" s="30">
        <v>81497.02</v>
      </c>
      <c r="H133" s="31" t="s">
        <v>373</v>
      </c>
      <c r="I133" s="31" t="s">
        <v>374</v>
      </c>
      <c r="J133" s="30"/>
      <c r="K133" s="30"/>
      <c r="L133" s="30">
        <v>734811.73</v>
      </c>
      <c r="M133" s="31" t="s">
        <v>375</v>
      </c>
      <c r="N133" s="31" t="s">
        <v>376</v>
      </c>
      <c r="O133" s="31" t="s">
        <v>377</v>
      </c>
    </row>
    <row r="134" spans="1:16" s="2" customFormat="1" ht="14.25">
      <c r="A134" s="67" t="s">
        <v>378</v>
      </c>
      <c r="B134" s="68"/>
      <c r="C134" s="68"/>
      <c r="D134" s="68"/>
      <c r="E134" s="68"/>
      <c r="F134" s="68"/>
      <c r="G134" s="30"/>
      <c r="H134" s="30"/>
      <c r="I134" s="30"/>
      <c r="J134" s="30"/>
      <c r="K134" s="30"/>
      <c r="L134" s="30"/>
      <c r="M134" s="30"/>
      <c r="N134" s="30"/>
      <c r="O134" s="30"/>
    </row>
    <row r="135" spans="1:16" s="2" customFormat="1" ht="14.25">
      <c r="A135" s="67" t="s">
        <v>379</v>
      </c>
      <c r="B135" s="68"/>
      <c r="C135" s="68"/>
      <c r="D135" s="68"/>
      <c r="E135" s="68"/>
      <c r="F135" s="68"/>
      <c r="G135" s="30">
        <v>8170.29</v>
      </c>
      <c r="H135" s="30"/>
      <c r="I135" s="30"/>
      <c r="J135" s="30"/>
      <c r="K135" s="30"/>
      <c r="L135" s="30">
        <v>149140.32999999999</v>
      </c>
      <c r="M135" s="30"/>
      <c r="N135" s="30"/>
      <c r="O135" s="30"/>
    </row>
    <row r="136" spans="1:16" s="2" customFormat="1" ht="14.25">
      <c r="A136" s="67" t="s">
        <v>380</v>
      </c>
      <c r="B136" s="68"/>
      <c r="C136" s="68"/>
      <c r="D136" s="68"/>
      <c r="E136" s="68"/>
      <c r="F136" s="68"/>
      <c r="G136" s="30">
        <v>71765.320000000007</v>
      </c>
      <c r="H136" s="30"/>
      <c r="I136" s="30"/>
      <c r="J136" s="30"/>
      <c r="K136" s="30"/>
      <c r="L136" s="30">
        <v>576143.87</v>
      </c>
      <c r="M136" s="30"/>
      <c r="N136" s="30"/>
      <c r="O136" s="30"/>
    </row>
    <row r="137" spans="1:16" s="2" customFormat="1" ht="14.25">
      <c r="A137" s="67" t="s">
        <v>381</v>
      </c>
      <c r="B137" s="68"/>
      <c r="C137" s="68"/>
      <c r="D137" s="68"/>
      <c r="E137" s="68"/>
      <c r="F137" s="68"/>
      <c r="G137" s="30">
        <v>1672.38</v>
      </c>
      <c r="H137" s="30"/>
      <c r="I137" s="30"/>
      <c r="J137" s="30"/>
      <c r="K137" s="30"/>
      <c r="L137" s="30">
        <v>11550.5</v>
      </c>
      <c r="M137" s="30"/>
      <c r="N137" s="30"/>
      <c r="O137" s="30"/>
    </row>
    <row r="138" spans="1:16" s="2" customFormat="1" ht="15">
      <c r="A138" s="69" t="s">
        <v>382</v>
      </c>
      <c r="B138" s="70"/>
      <c r="C138" s="70"/>
      <c r="D138" s="70"/>
      <c r="E138" s="70"/>
      <c r="F138" s="70"/>
      <c r="G138" s="42">
        <v>8357.6</v>
      </c>
      <c r="H138" s="42"/>
      <c r="I138" s="42"/>
      <c r="J138" s="42"/>
      <c r="K138" s="42"/>
      <c r="L138" s="42">
        <v>107238.19</v>
      </c>
      <c r="M138" s="42"/>
      <c r="N138" s="42"/>
      <c r="O138" s="42"/>
    </row>
    <row r="139" spans="1:16" s="2" customFormat="1" ht="15">
      <c r="A139" s="69" t="s">
        <v>383</v>
      </c>
      <c r="B139" s="70"/>
      <c r="C139" s="70"/>
      <c r="D139" s="70"/>
      <c r="E139" s="70"/>
      <c r="F139" s="70"/>
      <c r="G139" s="42">
        <v>4618.96</v>
      </c>
      <c r="H139" s="42"/>
      <c r="I139" s="42"/>
      <c r="J139" s="42"/>
      <c r="K139" s="42"/>
      <c r="L139" s="42">
        <v>76245.710000000006</v>
      </c>
      <c r="M139" s="42"/>
      <c r="N139" s="42"/>
      <c r="O139" s="42"/>
    </row>
    <row r="140" spans="1:16" s="2" customFormat="1" ht="15">
      <c r="A140" s="69" t="s">
        <v>384</v>
      </c>
      <c r="B140" s="70"/>
      <c r="C140" s="70"/>
      <c r="D140" s="70"/>
      <c r="E140" s="70"/>
      <c r="F140" s="70"/>
      <c r="G140" s="42"/>
      <c r="H140" s="42"/>
      <c r="I140" s="42"/>
      <c r="J140" s="42"/>
      <c r="K140" s="42"/>
      <c r="L140" s="42"/>
      <c r="M140" s="42"/>
      <c r="N140" s="42"/>
      <c r="O140" s="42"/>
    </row>
    <row r="141" spans="1:16" s="2" customFormat="1" ht="30" customHeight="1">
      <c r="A141" s="67" t="s">
        <v>385</v>
      </c>
      <c r="B141" s="68"/>
      <c r="C141" s="68"/>
      <c r="D141" s="68"/>
      <c r="E141" s="68"/>
      <c r="F141" s="68"/>
      <c r="G141" s="30">
        <v>683.64</v>
      </c>
      <c r="H141" s="30"/>
      <c r="I141" s="30"/>
      <c r="J141" s="30"/>
      <c r="K141" s="30"/>
      <c r="L141" s="30">
        <v>9739.5300000000007</v>
      </c>
      <c r="M141" s="30"/>
      <c r="N141" s="30"/>
      <c r="O141" s="30">
        <v>29.667400000000001</v>
      </c>
    </row>
    <row r="142" spans="1:16" s="2" customFormat="1" ht="28.5">
      <c r="A142" s="67" t="s">
        <v>386</v>
      </c>
      <c r="B142" s="68"/>
      <c r="C142" s="68"/>
      <c r="D142" s="68"/>
      <c r="E142" s="68"/>
      <c r="F142" s="68"/>
      <c r="G142" s="30">
        <v>1696.09</v>
      </c>
      <c r="H142" s="30"/>
      <c r="I142" s="30"/>
      <c r="J142" s="30"/>
      <c r="K142" s="30"/>
      <c r="L142" s="30">
        <v>19704.96</v>
      </c>
      <c r="M142" s="30"/>
      <c r="N142" s="30"/>
      <c r="O142" s="31" t="s">
        <v>387</v>
      </c>
    </row>
    <row r="143" spans="1:16" s="2" customFormat="1" ht="28.5">
      <c r="A143" s="67" t="s">
        <v>388</v>
      </c>
      <c r="B143" s="68"/>
      <c r="C143" s="68"/>
      <c r="D143" s="68"/>
      <c r="E143" s="68"/>
      <c r="F143" s="68"/>
      <c r="G143" s="30">
        <v>9513.24</v>
      </c>
      <c r="H143" s="30"/>
      <c r="I143" s="30"/>
      <c r="J143" s="30"/>
      <c r="K143" s="30"/>
      <c r="L143" s="30">
        <v>65761.16</v>
      </c>
      <c r="M143" s="30"/>
      <c r="N143" s="30"/>
      <c r="O143" s="31" t="s">
        <v>389</v>
      </c>
    </row>
    <row r="144" spans="1:16" s="2" customFormat="1" ht="30" customHeight="1">
      <c r="A144" s="67" t="s">
        <v>390</v>
      </c>
      <c r="B144" s="68"/>
      <c r="C144" s="68"/>
      <c r="D144" s="68"/>
      <c r="E144" s="68"/>
      <c r="F144" s="68"/>
      <c r="G144" s="30">
        <v>1620.85</v>
      </c>
      <c r="H144" s="30"/>
      <c r="I144" s="30"/>
      <c r="J144" s="30"/>
      <c r="K144" s="30"/>
      <c r="L144" s="30">
        <v>25886.68</v>
      </c>
      <c r="M144" s="30"/>
      <c r="N144" s="30"/>
      <c r="O144" s="30">
        <v>79.085499999999996</v>
      </c>
    </row>
    <row r="145" spans="1:15" s="2" customFormat="1" ht="28.5">
      <c r="A145" s="67" t="s">
        <v>391</v>
      </c>
      <c r="B145" s="68"/>
      <c r="C145" s="68"/>
      <c r="D145" s="68"/>
      <c r="E145" s="68"/>
      <c r="F145" s="68"/>
      <c r="G145" s="30">
        <v>73345.490000000005</v>
      </c>
      <c r="H145" s="30"/>
      <c r="I145" s="30"/>
      <c r="J145" s="30"/>
      <c r="K145" s="30"/>
      <c r="L145" s="30">
        <v>723079.97</v>
      </c>
      <c r="M145" s="30"/>
      <c r="N145" s="30"/>
      <c r="O145" s="31" t="s">
        <v>392</v>
      </c>
    </row>
    <row r="146" spans="1:15" s="2" customFormat="1" ht="30" customHeight="1">
      <c r="A146" s="67" t="s">
        <v>393</v>
      </c>
      <c r="B146" s="68"/>
      <c r="C146" s="68"/>
      <c r="D146" s="68"/>
      <c r="E146" s="68"/>
      <c r="F146" s="68"/>
      <c r="G146" s="30">
        <v>2532.2199999999998</v>
      </c>
      <c r="H146" s="30"/>
      <c r="I146" s="30"/>
      <c r="J146" s="30"/>
      <c r="K146" s="30"/>
      <c r="L146" s="30">
        <v>26126.47</v>
      </c>
      <c r="M146" s="30"/>
      <c r="N146" s="30"/>
      <c r="O146" s="31" t="s">
        <v>394</v>
      </c>
    </row>
    <row r="147" spans="1:15" s="2" customFormat="1" ht="30" customHeight="1">
      <c r="A147" s="67" t="s">
        <v>395</v>
      </c>
      <c r="B147" s="68"/>
      <c r="C147" s="68"/>
      <c r="D147" s="68"/>
      <c r="E147" s="68"/>
      <c r="F147" s="68"/>
      <c r="G147" s="30">
        <v>3172.18</v>
      </c>
      <c r="H147" s="30"/>
      <c r="I147" s="30"/>
      <c r="J147" s="30"/>
      <c r="K147" s="30"/>
      <c r="L147" s="30">
        <v>29458.01</v>
      </c>
      <c r="M147" s="30"/>
      <c r="N147" s="30"/>
      <c r="O147" s="31" t="s">
        <v>396</v>
      </c>
    </row>
    <row r="148" spans="1:15" s="2" customFormat="1" ht="28.5">
      <c r="A148" s="67" t="s">
        <v>397</v>
      </c>
      <c r="B148" s="68"/>
      <c r="C148" s="68"/>
      <c r="D148" s="68"/>
      <c r="E148" s="68"/>
      <c r="F148" s="68"/>
      <c r="G148" s="30">
        <v>343.72</v>
      </c>
      <c r="H148" s="30"/>
      <c r="I148" s="30"/>
      <c r="J148" s="30"/>
      <c r="K148" s="30"/>
      <c r="L148" s="30">
        <v>1900.44</v>
      </c>
      <c r="M148" s="30"/>
      <c r="N148" s="30"/>
      <c r="O148" s="31" t="s">
        <v>398</v>
      </c>
    </row>
    <row r="149" spans="1:15" s="2" customFormat="1" ht="14.25">
      <c r="A149" s="67" t="s">
        <v>399</v>
      </c>
      <c r="B149" s="68"/>
      <c r="C149" s="68"/>
      <c r="D149" s="68"/>
      <c r="E149" s="68"/>
      <c r="F149" s="68"/>
      <c r="G149" s="30">
        <v>306.19</v>
      </c>
      <c r="H149" s="30"/>
      <c r="I149" s="30"/>
      <c r="J149" s="30"/>
      <c r="K149" s="30"/>
      <c r="L149" s="30">
        <v>3965.18</v>
      </c>
      <c r="M149" s="30"/>
      <c r="N149" s="30"/>
      <c r="O149" s="30">
        <v>11.0215</v>
      </c>
    </row>
    <row r="150" spans="1:15" s="2" customFormat="1" ht="28.5">
      <c r="A150" s="67" t="s">
        <v>400</v>
      </c>
      <c r="B150" s="68"/>
      <c r="C150" s="68"/>
      <c r="D150" s="68"/>
      <c r="E150" s="68"/>
      <c r="F150" s="68"/>
      <c r="G150" s="30">
        <v>531.28</v>
      </c>
      <c r="H150" s="30"/>
      <c r="I150" s="30"/>
      <c r="J150" s="30"/>
      <c r="K150" s="30"/>
      <c r="L150" s="30">
        <v>4618.34</v>
      </c>
      <c r="M150" s="30"/>
      <c r="N150" s="30"/>
      <c r="O150" s="31" t="s">
        <v>401</v>
      </c>
    </row>
    <row r="151" spans="1:15" s="2" customFormat="1" ht="14.25">
      <c r="A151" s="67" t="s">
        <v>402</v>
      </c>
      <c r="B151" s="68"/>
      <c r="C151" s="68"/>
      <c r="D151" s="68"/>
      <c r="E151" s="68"/>
      <c r="F151" s="68"/>
      <c r="G151" s="30">
        <v>215.68</v>
      </c>
      <c r="H151" s="30"/>
      <c r="I151" s="30"/>
      <c r="J151" s="30"/>
      <c r="K151" s="30"/>
      <c r="L151" s="30">
        <v>3418.78</v>
      </c>
      <c r="M151" s="30"/>
      <c r="N151" s="30"/>
      <c r="O151" s="30">
        <v>9.1419999999999995</v>
      </c>
    </row>
    <row r="152" spans="1:15" s="2" customFormat="1" ht="14.25">
      <c r="A152" s="67" t="s">
        <v>403</v>
      </c>
      <c r="B152" s="68"/>
      <c r="C152" s="68"/>
      <c r="D152" s="68"/>
      <c r="E152" s="68"/>
      <c r="F152" s="68"/>
      <c r="G152" s="30">
        <v>365.65</v>
      </c>
      <c r="H152" s="30"/>
      <c r="I152" s="30"/>
      <c r="J152" s="30"/>
      <c r="K152" s="30"/>
      <c r="L152" s="30">
        <v>3433.84</v>
      </c>
      <c r="M152" s="30"/>
      <c r="N152" s="30"/>
      <c r="O152" s="30"/>
    </row>
    <row r="153" spans="1:15" s="2" customFormat="1" ht="14.25">
      <c r="A153" s="67" t="s">
        <v>404</v>
      </c>
      <c r="B153" s="68"/>
      <c r="C153" s="68"/>
      <c r="D153" s="68"/>
      <c r="E153" s="68"/>
      <c r="F153" s="68"/>
      <c r="G153" s="30">
        <v>147.35</v>
      </c>
      <c r="H153" s="30"/>
      <c r="I153" s="30"/>
      <c r="J153" s="30"/>
      <c r="K153" s="30"/>
      <c r="L153" s="30">
        <v>1202.27</v>
      </c>
      <c r="M153" s="30"/>
      <c r="N153" s="30"/>
      <c r="O153" s="30"/>
    </row>
    <row r="154" spans="1:15" s="2" customFormat="1" ht="28.5">
      <c r="A154" s="67" t="s">
        <v>405</v>
      </c>
      <c r="B154" s="68"/>
      <c r="C154" s="68"/>
      <c r="D154" s="68"/>
      <c r="E154" s="68"/>
      <c r="F154" s="68"/>
      <c r="G154" s="30">
        <v>94473.58</v>
      </c>
      <c r="H154" s="30"/>
      <c r="I154" s="30"/>
      <c r="J154" s="30"/>
      <c r="K154" s="30"/>
      <c r="L154" s="30">
        <v>918295.63</v>
      </c>
      <c r="M154" s="30"/>
      <c r="N154" s="30"/>
      <c r="O154" s="31" t="s">
        <v>377</v>
      </c>
    </row>
    <row r="155" spans="1:15" s="2" customFormat="1" ht="30" customHeight="1">
      <c r="A155" s="67" t="s">
        <v>406</v>
      </c>
      <c r="B155" s="68"/>
      <c r="C155" s="68"/>
      <c r="D155" s="68"/>
      <c r="E155" s="68"/>
      <c r="F155" s="68"/>
      <c r="G155" s="30">
        <v>15090.08</v>
      </c>
      <c r="H155" s="30"/>
      <c r="I155" s="30"/>
      <c r="J155" s="30"/>
      <c r="K155" s="30"/>
      <c r="L155" s="30">
        <v>123093.49</v>
      </c>
      <c r="M155" s="30"/>
      <c r="N155" s="30"/>
      <c r="O155" s="30"/>
    </row>
    <row r="156" spans="1:15" s="2" customFormat="1" ht="30">
      <c r="A156" s="69" t="s">
        <v>407</v>
      </c>
      <c r="B156" s="70"/>
      <c r="C156" s="70"/>
      <c r="D156" s="70"/>
      <c r="E156" s="70"/>
      <c r="F156" s="70"/>
      <c r="G156" s="42">
        <v>109563.66</v>
      </c>
      <c r="H156" s="42"/>
      <c r="I156" s="42"/>
      <c r="J156" s="42"/>
      <c r="K156" s="42"/>
      <c r="L156" s="42">
        <v>1041389.12</v>
      </c>
      <c r="M156" s="42"/>
      <c r="N156" s="42"/>
      <c r="O156" s="45" t="s">
        <v>377</v>
      </c>
    </row>
    <row r="157" spans="1:15" s="2" customFormat="1" ht="14.25">
      <c r="A157" s="17"/>
      <c r="B157" s="18"/>
      <c r="C157" s="19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</row>
    <row r="158" spans="1:15" s="2" customFormat="1" ht="14.25">
      <c r="A158" s="17"/>
      <c r="B158" s="18"/>
      <c r="C158" s="19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5" s="2" customFormat="1" ht="14.25">
      <c r="A159" s="21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</row>
    <row r="160" spans="1:15" s="3" customFormat="1" ht="14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ht="14.25">
      <c r="A161" s="23" t="s">
        <v>10</v>
      </c>
      <c r="B161" s="4"/>
      <c r="C161" s="4"/>
      <c r="D161" s="2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ht="14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ht="14.25">
      <c r="A163" s="23" t="s">
        <v>11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</sheetData>
  <mergeCells count="57">
    <mergeCell ref="A154:F154"/>
    <mergeCell ref="A155:F155"/>
    <mergeCell ref="A156:F156"/>
    <mergeCell ref="J3:O3"/>
    <mergeCell ref="J4:O4"/>
    <mergeCell ref="A3:E3"/>
    <mergeCell ref="A4:E4"/>
    <mergeCell ref="A7:O7"/>
    <mergeCell ref="A8:N8"/>
    <mergeCell ref="A10:N10"/>
    <mergeCell ref="A11:N11"/>
    <mergeCell ref="A13:N13"/>
    <mergeCell ref="A12:O12"/>
    <mergeCell ref="A149:F149"/>
    <mergeCell ref="A150:F150"/>
    <mergeCell ref="A151:F151"/>
    <mergeCell ref="A141:F141"/>
    <mergeCell ref="A142:F142"/>
    <mergeCell ref="A143:F143"/>
    <mergeCell ref="A152:F152"/>
    <mergeCell ref="A153:F153"/>
    <mergeCell ref="A144:F144"/>
    <mergeCell ref="A145:F145"/>
    <mergeCell ref="A146:F146"/>
    <mergeCell ref="A147:F147"/>
    <mergeCell ref="A148:F148"/>
    <mergeCell ref="A136:F136"/>
    <mergeCell ref="A137:F137"/>
    <mergeCell ref="A138:F138"/>
    <mergeCell ref="A139:F139"/>
    <mergeCell ref="A140:F140"/>
    <mergeCell ref="A127:O127"/>
    <mergeCell ref="A132:F132"/>
    <mergeCell ref="A133:F133"/>
    <mergeCell ref="A134:F134"/>
    <mergeCell ref="A135:F135"/>
    <mergeCell ref="A27:O27"/>
    <mergeCell ref="A126:F126"/>
    <mergeCell ref="A23:A25"/>
    <mergeCell ref="J23:K23"/>
    <mergeCell ref="D23:F23"/>
    <mergeCell ref="B23:B25"/>
    <mergeCell ref="L24:L25"/>
    <mergeCell ref="G24:G25"/>
    <mergeCell ref="B16:I16"/>
    <mergeCell ref="L18:M18"/>
    <mergeCell ref="L17:M17"/>
    <mergeCell ref="L19:M19"/>
    <mergeCell ref="J18:K18"/>
    <mergeCell ref="J20:K20"/>
    <mergeCell ref="L20:M20"/>
    <mergeCell ref="C23:C25"/>
    <mergeCell ref="J17:K17"/>
    <mergeCell ref="J19:K19"/>
    <mergeCell ref="L23:N23"/>
    <mergeCell ref="D24:D25"/>
    <mergeCell ref="G23:I23"/>
  </mergeCells>
  <phoneticPr fontId="0" type="noConversion"/>
  <pageMargins left="0.25" right="0.25" top="0.49" bottom="0.4" header="0.3" footer="0.2"/>
  <pageSetup paperSize="9" scale="74" fitToHeight="30000" orientation="landscape" r:id="rId1"/>
  <headerFooter alignWithMargins="0">
    <oddHeader>&amp;LГранд-СМЕТА</oddHeader>
    <oddFooter>Страница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12.03.2008</cp:keywords>
  <cp:lastModifiedBy>К</cp:lastModifiedBy>
  <cp:lastPrinted>2019-03-21T10:54:00Z</cp:lastPrinted>
  <dcterms:created xsi:type="dcterms:W3CDTF">2003-01-28T12:33:10Z</dcterms:created>
  <dcterms:modified xsi:type="dcterms:W3CDTF">2019-12-03T09:10:31Z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